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2180" yWindow="0" windowWidth="21940" windowHeight="19320"/>
  </bookViews>
  <sheets>
    <sheet name="DD" sheetId="2" r:id="rId1"/>
    <sheet name="MAP" sheetId="3" r:id="rId2"/>
    <sheet name="DD (example)" sheetId="4" r:id="rId3"/>
    <sheet name="MAP (example)" sheetId="5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" l="1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40" i="2"/>
  <c r="C43" i="5"/>
  <c r="B3" i="5"/>
  <c r="E5" i="5"/>
  <c r="E4" i="5"/>
  <c r="A2" i="5"/>
  <c r="M15" i="5"/>
  <c r="E65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63" i="4"/>
  <c r="D65" i="4"/>
  <c r="D67" i="4"/>
  <c r="G69" i="4"/>
  <c r="C7" i="4"/>
  <c r="D69" i="4"/>
  <c r="E13" i="4"/>
  <c r="C13" i="4"/>
  <c r="D13" i="4"/>
  <c r="D10" i="4"/>
  <c r="D9" i="4"/>
  <c r="C13" i="2"/>
  <c r="D13" i="2"/>
  <c r="D9" i="2"/>
  <c r="E4" i="3"/>
  <c r="D10" i="2"/>
  <c r="E5" i="3"/>
  <c r="M15" i="3"/>
  <c r="E4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1" i="2"/>
  <c r="D42" i="2"/>
  <c r="D43" i="2"/>
  <c r="D44" i="2"/>
  <c r="D45" i="2"/>
  <c r="D46" i="2"/>
  <c r="D47" i="2"/>
  <c r="D49" i="2"/>
  <c r="D51" i="2"/>
  <c r="G53" i="2"/>
  <c r="C7" i="2"/>
  <c r="D53" i="2"/>
  <c r="C43" i="3"/>
  <c r="B3" i="3"/>
  <c r="A2" i="3"/>
  <c r="E13" i="2"/>
</calcChain>
</file>

<file path=xl/sharedStrings.xml><?xml version="1.0" encoding="utf-8"?>
<sst xmlns="http://schemas.openxmlformats.org/spreadsheetml/2006/main" count="147" uniqueCount="95">
  <si>
    <t>Address</t>
  </si>
  <si>
    <t>Site Property Area (acres)</t>
  </si>
  <si>
    <t>3√(Site Area x 43560)</t>
  </si>
  <si>
    <t>ft</t>
  </si>
  <si>
    <t>Project Site</t>
  </si>
  <si>
    <t>Block ID</t>
  </si>
  <si>
    <t>Required Density Radius</t>
  </si>
  <si>
    <t>Total Neighborhood Property Area (acres)</t>
  </si>
  <si>
    <t>Required Density Radius (SSCredit):</t>
  </si>
  <si>
    <r>
      <t>Development Density of Surrounding Area (ft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>/acres)</t>
    </r>
  </si>
  <si>
    <r>
      <t>Site Property Area (ft</t>
    </r>
    <r>
      <rPr>
        <b/>
        <vertAlign val="superscript"/>
        <sz val="11"/>
        <color indexed="8"/>
        <rFont val="Calibri"/>
      </rPr>
      <t>2</t>
    </r>
    <r>
      <rPr>
        <b/>
        <sz val="11"/>
        <color indexed="8"/>
        <rFont val="Calibri"/>
        <family val="2"/>
      </rPr>
      <t>)</t>
    </r>
  </si>
  <si>
    <r>
      <t>Site Buliding Area (ft</t>
    </r>
    <r>
      <rPr>
        <b/>
        <vertAlign val="superscript"/>
        <sz val="11"/>
        <color indexed="8"/>
        <rFont val="Calibri"/>
      </rPr>
      <t>2</t>
    </r>
    <r>
      <rPr>
        <b/>
        <sz val="11"/>
        <color indexed="8"/>
        <rFont val="Calibri"/>
        <family val="2"/>
      </rPr>
      <t>)</t>
    </r>
  </si>
  <si>
    <t>Development Density Map</t>
  </si>
  <si>
    <t>Prepared By:</t>
  </si>
  <si>
    <t>Density Radius</t>
  </si>
  <si>
    <r>
      <t>Site Building Area (ft</t>
    </r>
    <r>
      <rPr>
        <b/>
        <vertAlign val="superscript"/>
        <sz val="12"/>
        <color theme="0"/>
        <rFont val="Calibri"/>
      </rPr>
      <t>2</t>
    </r>
    <r>
      <rPr>
        <b/>
        <sz val="12"/>
        <color theme="0"/>
        <rFont val="Calibri"/>
      </rPr>
      <t>):</t>
    </r>
  </si>
  <si>
    <r>
      <t>Project Density (ft</t>
    </r>
    <r>
      <rPr>
        <b/>
        <vertAlign val="superscript"/>
        <sz val="12"/>
        <color theme="0"/>
        <rFont val="Calibri"/>
      </rPr>
      <t>2</t>
    </r>
    <r>
      <rPr>
        <b/>
        <sz val="12"/>
        <color theme="0"/>
        <rFont val="Calibri"/>
      </rPr>
      <t>/acres):</t>
    </r>
  </si>
  <si>
    <r>
      <t>Site Property Area (ft</t>
    </r>
    <r>
      <rPr>
        <b/>
        <vertAlign val="superscript"/>
        <sz val="12"/>
        <color theme="0"/>
        <rFont val="Calibri"/>
      </rPr>
      <t>2</t>
    </r>
    <r>
      <rPr>
        <b/>
        <sz val="12"/>
        <color theme="0"/>
        <rFont val="Calibri"/>
      </rPr>
      <t>):</t>
    </r>
  </si>
  <si>
    <r>
      <t xml:space="preserve">Map Radi </t>
    </r>
    <r>
      <rPr>
        <sz val="12"/>
        <color theme="1"/>
        <rFont val="Calibri"/>
        <family val="2"/>
        <scheme val="minor"/>
      </rPr>
      <t>(drag to map and scale appropriatly)</t>
    </r>
  </si>
  <si>
    <r>
      <t xml:space="preserve">Map ID Labels </t>
    </r>
    <r>
      <rPr>
        <sz val="12"/>
        <color theme="1"/>
        <rFont val="Calibri"/>
        <family val="2"/>
        <scheme val="minor"/>
      </rPr>
      <t>(drag to map as appropriate)</t>
    </r>
  </si>
  <si>
    <t>Address:</t>
  </si>
  <si>
    <t>&lt; Print as PDF or Screen Shot as JPG</t>
  </si>
  <si>
    <t>Density Data</t>
  </si>
  <si>
    <t>Required Density Radius (Exemplary Performance Option 2):</t>
  </si>
  <si>
    <t>Exemplary Performance Development Density Check and Map</t>
  </si>
  <si>
    <t>&gt;</t>
  </si>
  <si>
    <t>YR&amp;G</t>
  </si>
  <si>
    <r>
      <t xml:space="preserve"> High Project Density (ft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>/acres)</t>
    </r>
  </si>
  <si>
    <t>Radi Proportion:</t>
  </si>
  <si>
    <t>1:</t>
  </si>
  <si>
    <t>&lt;Click image Icon to insert map jpg/png from computer</t>
  </si>
  <si>
    <t>MapData from:</t>
  </si>
  <si>
    <t>NYC.gov</t>
  </si>
  <si>
    <r>
      <t xml:space="preserve">Density Radius for </t>
    </r>
    <r>
      <rPr>
        <b/>
        <i/>
        <sz val="11"/>
        <color theme="1"/>
        <rFont val="Calibri"/>
        <scheme val="minor"/>
      </rPr>
      <t>2x</t>
    </r>
    <r>
      <rPr>
        <b/>
        <sz val="11"/>
        <color theme="1"/>
        <rFont val="Calibri"/>
        <family val="2"/>
        <scheme val="minor"/>
      </rPr>
      <t xml:space="preserve"> project site are</t>
    </r>
  </si>
  <si>
    <t>178-180 E. 93rd New York, NY</t>
  </si>
  <si>
    <t>Project Title: E 93rd Appartments</t>
  </si>
  <si>
    <r>
      <t>ft</t>
    </r>
    <r>
      <rPr>
        <vertAlign val="superscript"/>
        <sz val="11"/>
        <color theme="0"/>
        <rFont val="Calibri"/>
        <scheme val="minor"/>
      </rPr>
      <t>2</t>
    </r>
  </si>
  <si>
    <r>
      <t xml:space="preserve">Expanded Radius Path: </t>
    </r>
    <r>
      <rPr>
        <sz val="11"/>
        <rFont val="Calibri"/>
        <scheme val="minor"/>
      </rPr>
      <t xml:space="preserve">The average density within an area twice as large as that for the base credit achievement must be at least 120,000 square feet per acre </t>
    </r>
    <r>
      <rPr>
        <b/>
        <sz val="11"/>
        <rFont val="Calibri"/>
        <scheme val="minor"/>
      </rPr>
      <t>(above data  contains all properties in larger radius</t>
    </r>
    <r>
      <rPr>
        <sz val="11"/>
        <rFont val="Calibri"/>
        <scheme val="minor"/>
      </rPr>
      <t>)</t>
    </r>
  </si>
  <si>
    <t>Project Title: Sample Project Title</t>
  </si>
  <si>
    <t>(include scale in image)</t>
  </si>
  <si>
    <t>#</t>
  </si>
  <si>
    <t>1-1429 LEXINGTON AVENUE</t>
  </si>
  <si>
    <t>1-175 EAST 93 STREET</t>
  </si>
  <si>
    <t>1-177 EAST 93 STREET</t>
  </si>
  <si>
    <t>1-179 EAST 93 STREET</t>
  </si>
  <si>
    <t>1-181 EAST 93 STREET</t>
  </si>
  <si>
    <t>2-1415 LEXINGTON AVENUE</t>
  </si>
  <si>
    <t>2-158 EAST 93 STREET</t>
  </si>
  <si>
    <t>2-160 EAST 93 STREET</t>
  </si>
  <si>
    <t>2-162 EAST 93 STREET</t>
  </si>
  <si>
    <t>2-164 EAST 93 STREET</t>
  </si>
  <si>
    <t>2-166 EAST 93 STREET</t>
  </si>
  <si>
    <t>2-168 EAST 93 STREET</t>
  </si>
  <si>
    <t>2-170 EAST 93 STREET</t>
  </si>
  <si>
    <t>2-172 EAST 93 STREET</t>
  </si>
  <si>
    <t>2-174 EAST 93 STREET</t>
  </si>
  <si>
    <t>2-176 EAST 93 STREET</t>
  </si>
  <si>
    <t>2-184 EAST 93 STREET</t>
  </si>
  <si>
    <t>2-186 EAST 93 STREET</t>
  </si>
  <si>
    <t>3-1413 LEXINGTON AVENUE</t>
  </si>
  <si>
    <t>3-145 EAST 92 STREET</t>
  </si>
  <si>
    <t>4-151 EAST 92 STREET</t>
  </si>
  <si>
    <t>4-153 EAST 92 STREET</t>
  </si>
  <si>
    <t>4-155 EAST 92 STREET</t>
  </si>
  <si>
    <t>4-159 EAST 92 STREET</t>
  </si>
  <si>
    <t>4-163 EAST 92 STREET</t>
  </si>
  <si>
    <t>4-169 EAST 92 STREET</t>
  </si>
  <si>
    <t>4-171 EAST 92 STREET</t>
  </si>
  <si>
    <t>5-1393 LEXINGTON AVENUE</t>
  </si>
  <si>
    <t>5-160 EAST 92 STREET</t>
  </si>
  <si>
    <t>5-162 EAST 92 STREET</t>
  </si>
  <si>
    <t>5-166 EAST 92 STREET</t>
  </si>
  <si>
    <t>5-170 E 92 ST OWNERS IN</t>
  </si>
  <si>
    <t>6-1644 3 AVENUE</t>
  </si>
  <si>
    <t>6-1646 3 AVENUE</t>
  </si>
  <si>
    <t>6-1654 3 AVENUE</t>
  </si>
  <si>
    <t>6-1656 3 AVENUE</t>
  </si>
  <si>
    <t>7-1645 3 AVENUE</t>
  </si>
  <si>
    <t>8-1662 3 AVENUE</t>
  </si>
  <si>
    <t>8-1664 3 AVENUE</t>
  </si>
  <si>
    <t>8-1666 3 AVENUE</t>
  </si>
  <si>
    <t>8-1668 3 AVENUE</t>
  </si>
  <si>
    <t>8-1670 3 AVENUE</t>
  </si>
  <si>
    <t>8-1672 3 AVENUE</t>
  </si>
  <si>
    <t>8-1674 3 AVENUE</t>
  </si>
  <si>
    <t>9-152 EAST 94 STREET</t>
  </si>
  <si>
    <t>9-170 E 94TH OWNERS INC</t>
  </si>
  <si>
    <t>9-178 E 94 ST REALTY CO</t>
  </si>
  <si>
    <t>10-1680 3 avenue</t>
  </si>
  <si>
    <t>&lt; Delete this row if not applicaple (persuing high density path)</t>
  </si>
  <si>
    <r>
      <t>Total Neighborhood Building Area (ft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</si>
  <si>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Total Neighborhood Building Area ft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</si>
  <si>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 xml:space="preserve">High Project Density Path: </t>
    </r>
    <r>
      <rPr>
        <sz val="11"/>
        <rFont val="Calibri"/>
        <scheme val="minor"/>
      </rPr>
      <t>The project itself must have a density at least double that of the average density within the calculated area</t>
    </r>
    <r>
      <rPr>
        <b/>
        <sz val="11"/>
        <rFont val="Calibri"/>
        <scheme val="minor"/>
      </rPr>
      <t xml:space="preserve"> </t>
    </r>
    <r>
      <rPr>
        <b/>
        <sz val="11"/>
        <color rgb="FFFF0000"/>
        <rFont val="Calibri"/>
        <scheme val="minor"/>
      </rPr>
      <t>(above data should contains properties only in smaller radius)</t>
    </r>
  </si>
  <si>
    <r>
      <t xml:space="preserve">High Project Density Path: </t>
    </r>
    <r>
      <rPr>
        <sz val="11"/>
        <rFont val="Calibri"/>
        <scheme val="minor"/>
      </rPr>
      <t>The project itself must have a density at least double that of the average density within the calculated area</t>
    </r>
    <r>
      <rPr>
        <b/>
        <sz val="11"/>
        <rFont val="Calibri"/>
        <scheme val="minor"/>
      </rPr>
      <t xml:space="preserve"> </t>
    </r>
    <r>
      <rPr>
        <b/>
        <sz val="11"/>
        <color rgb="FFFF0000"/>
        <rFont val="Calibri"/>
        <scheme val="minor"/>
      </rPr>
      <t>(above data  contains properties only in smaller radius)</t>
    </r>
  </si>
  <si>
    <t>This Form is for Map Generation and Reference Only. It is not a Subsitute for the LEED Online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</si>
</sst>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</font>
    <font>
      <b/>
      <sz val="12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  <font>
      <sz val="12"/>
      <color indexed="8"/>
      <name val="Calibri"/>
    </font>
    <font>
      <b/>
      <vertAlign val="superscript"/>
      <sz val="11"/>
      <color theme="1"/>
      <name val="Calibri"/>
      <scheme val="minor"/>
    </font>
    <font>
      <b/>
      <vertAlign val="superscript"/>
      <sz val="11"/>
      <color indexed="8"/>
      <name val="Calibri"/>
    </font>
    <font>
      <sz val="8"/>
      <name val="Calibri"/>
      <family val="2"/>
      <scheme val="minor"/>
    </font>
    <font>
      <b/>
      <sz val="12"/>
      <color theme="0"/>
      <name val="Calibri"/>
    </font>
    <font>
      <b/>
      <sz val="12"/>
      <color theme="1" tint="0.34998626667073579"/>
      <name val="Calibri"/>
      <family val="2"/>
    </font>
    <font>
      <b/>
      <vertAlign val="superscript"/>
      <sz val="12"/>
      <color theme="0"/>
      <name val="Calibri"/>
    </font>
    <font>
      <b/>
      <sz val="14"/>
      <color theme="0"/>
      <name val="Calibri"/>
    </font>
    <font>
      <b/>
      <sz val="12"/>
      <color theme="1"/>
      <name val="Calibri"/>
      <scheme val="minor"/>
    </font>
    <font>
      <sz val="14"/>
      <color theme="1"/>
      <name val="Calibri"/>
      <scheme val="minor"/>
    </font>
    <font>
      <sz val="15"/>
      <color theme="0"/>
      <name val="Calibri"/>
      <scheme val="minor"/>
    </font>
    <font>
      <i/>
      <sz val="14"/>
      <color theme="1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sz val="15"/>
      <color rgb="FFFFFFFF"/>
      <name val="Calibri"/>
      <scheme val="minor"/>
    </font>
    <font>
      <i/>
      <sz val="12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0"/>
      <name val="Calibri"/>
      <scheme val="minor"/>
    </font>
    <font>
      <vertAlign val="superscript"/>
      <sz val="11"/>
      <color theme="0"/>
      <name val="Calibri"/>
      <scheme val="minor"/>
    </font>
    <font>
      <sz val="14"/>
      <name val="Calibri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rgb="FF000000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6" borderId="0" xfId="0" applyFont="1" applyFill="1"/>
    <xf numFmtId="0" fontId="5" fillId="7" borderId="7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left"/>
    </xf>
    <xf numFmtId="0" fontId="6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 wrapText="1"/>
    </xf>
    <xf numFmtId="0" fontId="0" fillId="0" borderId="9" xfId="0" applyBorder="1" applyAlignment="1">
      <alignment horizontal="left"/>
    </xf>
    <xf numFmtId="0" fontId="3" fillId="7" borderId="1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wrapText="1"/>
    </xf>
    <xf numFmtId="0" fontId="0" fillId="0" borderId="0" xfId="0" applyAlignment="1"/>
    <xf numFmtId="0" fontId="7" fillId="0" borderId="0" xfId="0" applyFont="1"/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/>
    </xf>
    <xf numFmtId="0" fontId="0" fillId="4" borderId="0" xfId="0" applyFill="1"/>
    <xf numFmtId="0" fontId="8" fillId="6" borderId="6" xfId="0" applyFont="1" applyFill="1" applyBorder="1"/>
    <xf numFmtId="0" fontId="0" fillId="4" borderId="0" xfId="0" applyFill="1" applyBorder="1"/>
    <xf numFmtId="0" fontId="0" fillId="0" borderId="14" xfId="0" applyBorder="1" applyAlignment="1"/>
    <xf numFmtId="0" fontId="5" fillId="7" borderId="15" xfId="0" applyFont="1" applyFill="1" applyBorder="1" applyAlignment="1">
      <alignment horizontal="center" vertical="center"/>
    </xf>
    <xf numFmtId="0" fontId="18" fillId="3" borderId="0" xfId="0" applyFont="1" applyFill="1" applyAlignment="1"/>
    <xf numFmtId="3" fontId="0" fillId="0" borderId="4" xfId="0" applyNumberFormat="1" applyBorder="1" applyAlignment="1">
      <alignment horizontal="center"/>
    </xf>
    <xf numFmtId="1" fontId="9" fillId="6" borderId="8" xfId="0" applyNumberFormat="1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7" fillId="4" borderId="0" xfId="0" applyFont="1" applyFill="1" applyBorder="1" applyAlignment="1">
      <alignment vertical="top" wrapText="1"/>
    </xf>
    <xf numFmtId="0" fontId="0" fillId="4" borderId="0" xfId="0" applyFill="1" applyBorder="1" applyAlignment="1"/>
    <xf numFmtId="1" fontId="0" fillId="0" borderId="0" xfId="0" applyNumberFormat="1" applyBorder="1"/>
    <xf numFmtId="0" fontId="7" fillId="4" borderId="0" xfId="0" applyFont="1" applyFill="1" applyBorder="1" applyAlignment="1"/>
    <xf numFmtId="49" fontId="0" fillId="0" borderId="0" xfId="0" applyNumberFormat="1" applyBorder="1" applyAlignment="1">
      <alignment horizontal="right"/>
    </xf>
    <xf numFmtId="164" fontId="13" fillId="8" borderId="5" xfId="0" applyNumberFormat="1" applyFont="1" applyFill="1" applyBorder="1" applyAlignment="1">
      <alignment horizontal="center" vertical="center"/>
    </xf>
    <xf numFmtId="165" fontId="28" fillId="8" borderId="0" xfId="1" applyNumberFormat="1" applyFont="1" applyFill="1" applyAlignment="1">
      <alignment horizontal="right"/>
    </xf>
    <xf numFmtId="3" fontId="28" fillId="8" borderId="0" xfId="0" applyNumberFormat="1" applyFont="1" applyFill="1" applyBorder="1" applyAlignment="1">
      <alignment wrapText="1"/>
    </xf>
    <xf numFmtId="0" fontId="28" fillId="8" borderId="0" xfId="0" applyFont="1" applyFill="1" applyAlignment="1">
      <alignment horizontal="center"/>
    </xf>
    <xf numFmtId="0" fontId="6" fillId="8" borderId="0" xfId="0" applyFont="1" applyFill="1" applyBorder="1" applyAlignment="1">
      <alignment wrapText="1"/>
    </xf>
    <xf numFmtId="0" fontId="6" fillId="8" borderId="0" xfId="0" applyFont="1" applyFill="1"/>
    <xf numFmtId="0" fontId="30" fillId="3" borderId="0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0" fontId="19" fillId="8" borderId="0" xfId="0" applyFont="1" applyFill="1" applyBorder="1" applyAlignment="1"/>
    <xf numFmtId="0" fontId="2" fillId="0" borderId="0" xfId="0" applyFont="1"/>
    <xf numFmtId="0" fontId="32" fillId="0" borderId="0" xfId="0" applyFont="1"/>
    <xf numFmtId="0" fontId="20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7" borderId="7" xfId="0" applyFont="1" applyFill="1" applyBorder="1" applyAlignment="1">
      <alignment horizontal="right"/>
    </xf>
    <xf numFmtId="0" fontId="7" fillId="7" borderId="9" xfId="0" applyFont="1" applyFill="1" applyBorder="1" applyAlignment="1">
      <alignment horizontal="right"/>
    </xf>
    <xf numFmtId="2" fontId="0" fillId="8" borderId="16" xfId="0" applyNumberFormat="1" applyFill="1" applyBorder="1" applyAlignment="1">
      <alignment horizontal="center"/>
    </xf>
    <xf numFmtId="2" fontId="0" fillId="8" borderId="17" xfId="0" applyNumberFormat="1" applyFill="1" applyBorder="1" applyAlignment="1">
      <alignment horizontal="center"/>
    </xf>
    <xf numFmtId="0" fontId="24" fillId="6" borderId="7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2" fontId="8" fillId="8" borderId="8" xfId="0" applyNumberFormat="1" applyFont="1" applyFill="1" applyBorder="1" applyAlignment="1">
      <alignment horizontal="center"/>
    </xf>
    <xf numFmtId="2" fontId="8" fillId="8" borderId="9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5" fillId="6" borderId="7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7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left" vertical="top" wrapText="1"/>
    </xf>
    <xf numFmtId="0" fontId="19" fillId="8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1" fillId="10" borderId="0" xfId="0" applyFont="1" applyFill="1" applyAlignment="1">
      <alignment horizontal="center"/>
    </xf>
    <xf numFmtId="0" fontId="25" fillId="9" borderId="0" xfId="0" applyFont="1" applyFill="1" applyBorder="1" applyAlignment="1">
      <alignment horizontal="left"/>
    </xf>
    <xf numFmtId="0" fontId="19" fillId="8" borderId="16" xfId="0" applyFont="1" applyFill="1" applyBorder="1" applyAlignment="1">
      <alignment horizontal="left"/>
    </xf>
    <xf numFmtId="0" fontId="19" fillId="8" borderId="18" xfId="0" applyFont="1" applyFill="1" applyBorder="1" applyAlignment="1">
      <alignment horizontal="left"/>
    </xf>
    <xf numFmtId="0" fontId="19" fillId="8" borderId="17" xfId="0" applyFont="1" applyFill="1" applyBorder="1" applyAlignment="1">
      <alignment horizontal="left"/>
    </xf>
  </cellXfs>
  <cellStyles count="2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E1C5491-CB92-EA4E-AC85-62EEBFD7492C}" type="doc">
      <dgm:prSet loTypeId="urn:microsoft.com/office/officeart/2008/layout/PictureAccentBlocks" loCatId="" qsTypeId="urn:microsoft.com/office/officeart/2005/8/quickstyle/simple4" qsCatId="simple" csTypeId="urn:microsoft.com/office/officeart/2005/8/colors/accent0_1" csCatId="mainScheme" phldr="1"/>
      <dgm:spPr/>
      <dgm:t>
        <a:bodyPr/>
        <a:lstStyle/>
        <a:p>
          <a:endParaRPr lang="en-US"/>
        </a:p>
      </dgm:t>
    </dgm:pt>
    <dgm:pt modelId="{92558AFB-CAEC-444B-A982-66D21D0179EC}">
      <dgm:prSet custT="1"/>
      <dgm:spPr/>
      <dgm:t>
        <a:bodyPr/>
        <a:lstStyle/>
        <a:p>
          <a:r>
            <a:rPr lang="en-US" sz="1200"/>
            <a:t>Site Map</a:t>
          </a:r>
        </a:p>
      </dgm:t>
    </dgm:pt>
    <dgm:pt modelId="{53EB2123-E50E-D84E-9172-3D7F1DFBA1CD}" type="sibTrans" cxnId="{C8D06708-5B62-1D40-8AD7-4E626A57E3EE}">
      <dgm:prSet/>
      <dgm:spPr/>
      <dgm:t>
        <a:bodyPr/>
        <a:lstStyle/>
        <a:p>
          <a:endParaRPr lang="en-US"/>
        </a:p>
      </dgm:t>
    </dgm:pt>
    <dgm:pt modelId="{AA245580-D525-6147-BF26-AAAC97B01A37}" type="parTrans" cxnId="{C8D06708-5B62-1D40-8AD7-4E626A57E3EE}">
      <dgm:prSet/>
      <dgm:spPr/>
      <dgm:t>
        <a:bodyPr/>
        <a:lstStyle/>
        <a:p>
          <a:endParaRPr lang="en-US"/>
        </a:p>
      </dgm:t>
    </dgm:pt>
    <dgm:pt modelId="{DA9D35B0-78BF-7F47-9E04-54520C43C9C8}" type="pres">
      <dgm:prSet presAssocID="{0E1C5491-CB92-EA4E-AC85-62EEBFD7492C}" presName="Name0" presStyleCnt="0">
        <dgm:presLayoutVars>
          <dgm:dir/>
        </dgm:presLayoutVars>
      </dgm:prSet>
      <dgm:spPr/>
      <dgm:t>
        <a:bodyPr/>
        <a:lstStyle/>
        <a:p>
          <a:endParaRPr lang="en-US"/>
        </a:p>
      </dgm:t>
    </dgm:pt>
    <dgm:pt modelId="{63B1EEB7-6260-EC4E-9357-DA5005141CDF}" type="pres">
      <dgm:prSet presAssocID="{92558AFB-CAEC-444B-A982-66D21D0179EC}" presName="composite" presStyleCnt="0"/>
      <dgm:spPr/>
    </dgm:pt>
    <dgm:pt modelId="{964984AE-7D6F-2B49-8AB9-63108CCFB723}" type="pres">
      <dgm:prSet presAssocID="{92558AFB-CAEC-444B-A982-66D21D0179EC}" presName="Image" presStyleLbl="alignNode1" presStyleIdx="0" presStyleCnt="1" custScaleX="136343" custScaleY="136077" custLinFactNeighborX="-2199" custLinFactNeighborY="-4007"/>
      <dgm:spPr/>
      <dgm:t>
        <a:bodyPr/>
        <a:lstStyle/>
        <a:p>
          <a:endParaRPr lang="en-US"/>
        </a:p>
      </dgm:t>
    </dgm:pt>
    <dgm:pt modelId="{EBE6278F-4559-9448-B689-70ADA41ABB47}" type="pres">
      <dgm:prSet presAssocID="{92558AFB-CAEC-444B-A982-66D21D0179EC}" presName="Parent" presStyleLbl="revTx" presStyleIdx="0" presStyleCnt="1" custAng="5400000" custScaleX="16736" custScaleY="32395" custLinFactNeighborX="48465" custLinFactNeighborY="-67857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C8D06708-5B62-1D40-8AD7-4E626A57E3EE}" srcId="{0E1C5491-CB92-EA4E-AC85-62EEBFD7492C}" destId="{92558AFB-CAEC-444B-A982-66D21D0179EC}" srcOrd="0" destOrd="0" parTransId="{AA245580-D525-6147-BF26-AAAC97B01A37}" sibTransId="{53EB2123-E50E-D84E-9172-3D7F1DFBA1CD}"/>
    <dgm:cxn modelId="{4BA67D7C-56D2-284C-984F-1EB2F520203A}" type="presOf" srcId="{0E1C5491-CB92-EA4E-AC85-62EEBFD7492C}" destId="{DA9D35B0-78BF-7F47-9E04-54520C43C9C8}" srcOrd="0" destOrd="0" presId="urn:microsoft.com/office/officeart/2008/layout/PictureAccentBlocks"/>
    <dgm:cxn modelId="{08EEBB2D-AD20-314A-9B0B-92BD541D09CA}" type="presOf" srcId="{92558AFB-CAEC-444B-A982-66D21D0179EC}" destId="{EBE6278F-4559-9448-B689-70ADA41ABB47}" srcOrd="0" destOrd="0" presId="urn:microsoft.com/office/officeart/2008/layout/PictureAccentBlocks"/>
    <dgm:cxn modelId="{3158A9BB-B167-9147-A480-426BC6873A71}" type="presParOf" srcId="{DA9D35B0-78BF-7F47-9E04-54520C43C9C8}" destId="{63B1EEB7-6260-EC4E-9357-DA5005141CDF}" srcOrd="0" destOrd="0" presId="urn:microsoft.com/office/officeart/2008/layout/PictureAccentBlocks"/>
    <dgm:cxn modelId="{BF241E4C-244D-2D4F-B838-65E137C03786}" type="presParOf" srcId="{63B1EEB7-6260-EC4E-9357-DA5005141CDF}" destId="{964984AE-7D6F-2B49-8AB9-63108CCFB723}" srcOrd="0" destOrd="0" presId="urn:microsoft.com/office/officeart/2008/layout/PictureAccentBlocks"/>
    <dgm:cxn modelId="{C0458130-23BA-0941-9901-27EA99845AC6}" type="presParOf" srcId="{63B1EEB7-6260-EC4E-9357-DA5005141CDF}" destId="{EBE6278F-4559-9448-B689-70ADA41ABB47}" srcOrd="1" destOrd="0" presId="urn:microsoft.com/office/officeart/2008/layout/PictureAccentBlock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E1C5491-CB92-EA4E-AC85-62EEBFD7492C}" type="doc">
      <dgm:prSet loTypeId="urn:microsoft.com/office/officeart/2008/layout/PictureAccentBlocks" loCatId="" qsTypeId="urn:microsoft.com/office/officeart/2005/8/quickstyle/simple4" qsCatId="simple" csTypeId="urn:microsoft.com/office/officeart/2005/8/colors/accent0_1" csCatId="mainScheme" phldr="1"/>
      <dgm:spPr/>
      <dgm:t>
        <a:bodyPr/>
        <a:lstStyle/>
        <a:p>
          <a:endParaRPr lang="en-US"/>
        </a:p>
      </dgm:t>
    </dgm:pt>
    <dgm:pt modelId="{92558AFB-CAEC-444B-A982-66D21D0179EC}">
      <dgm:prSet custT="1"/>
      <dgm:spPr/>
      <dgm:t>
        <a:bodyPr/>
        <a:lstStyle/>
        <a:p>
          <a:r>
            <a:rPr lang="en-US" sz="1200"/>
            <a:t>Site Map</a:t>
          </a:r>
        </a:p>
      </dgm:t>
    </dgm:pt>
    <dgm:pt modelId="{53EB2123-E50E-D84E-9172-3D7F1DFBA1CD}" type="sibTrans" cxnId="{C8D06708-5B62-1D40-8AD7-4E626A57E3EE}">
      <dgm:prSet/>
      <dgm:spPr/>
      <dgm:t>
        <a:bodyPr/>
        <a:lstStyle/>
        <a:p>
          <a:endParaRPr lang="en-US"/>
        </a:p>
      </dgm:t>
    </dgm:pt>
    <dgm:pt modelId="{AA245580-D525-6147-BF26-AAAC97B01A37}" type="parTrans" cxnId="{C8D06708-5B62-1D40-8AD7-4E626A57E3EE}">
      <dgm:prSet/>
      <dgm:spPr/>
      <dgm:t>
        <a:bodyPr/>
        <a:lstStyle/>
        <a:p>
          <a:endParaRPr lang="en-US"/>
        </a:p>
      </dgm:t>
    </dgm:pt>
    <dgm:pt modelId="{DA9D35B0-78BF-7F47-9E04-54520C43C9C8}" type="pres">
      <dgm:prSet presAssocID="{0E1C5491-CB92-EA4E-AC85-62EEBFD7492C}" presName="Name0" presStyleCnt="0">
        <dgm:presLayoutVars>
          <dgm:dir/>
        </dgm:presLayoutVars>
      </dgm:prSet>
      <dgm:spPr/>
      <dgm:t>
        <a:bodyPr/>
        <a:lstStyle/>
        <a:p>
          <a:endParaRPr lang="en-US"/>
        </a:p>
      </dgm:t>
    </dgm:pt>
    <dgm:pt modelId="{63B1EEB7-6260-EC4E-9357-DA5005141CDF}" type="pres">
      <dgm:prSet presAssocID="{92558AFB-CAEC-444B-A982-66D21D0179EC}" presName="composite" presStyleCnt="0"/>
      <dgm:spPr/>
    </dgm:pt>
    <dgm:pt modelId="{964984AE-7D6F-2B49-8AB9-63108CCFB723}" type="pres">
      <dgm:prSet presAssocID="{92558AFB-CAEC-444B-A982-66D21D0179EC}" presName="Image" presStyleLbl="alignNode1" presStyleIdx="0" presStyleCnt="1" custScaleX="136343" custScaleY="136077" custLinFactNeighborX="270" custLinFactNeighborY="-400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000" r="-8000"/>
          </a:stretch>
        </a:blipFill>
      </dgm:spPr>
      <dgm:t>
        <a:bodyPr/>
        <a:lstStyle/>
        <a:p>
          <a:endParaRPr lang="en-US"/>
        </a:p>
      </dgm:t>
    </dgm:pt>
    <dgm:pt modelId="{EBE6278F-4559-9448-B689-70ADA41ABB47}" type="pres">
      <dgm:prSet presAssocID="{92558AFB-CAEC-444B-A982-66D21D0179EC}" presName="Parent" presStyleLbl="revTx" presStyleIdx="0" presStyleCnt="1" custAng="5400000" custScaleX="16736" custScaleY="32395" custLinFactNeighborX="48465" custLinFactNeighborY="-67857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C8D06708-5B62-1D40-8AD7-4E626A57E3EE}" srcId="{0E1C5491-CB92-EA4E-AC85-62EEBFD7492C}" destId="{92558AFB-CAEC-444B-A982-66D21D0179EC}" srcOrd="0" destOrd="0" parTransId="{AA245580-D525-6147-BF26-AAAC97B01A37}" sibTransId="{53EB2123-E50E-D84E-9172-3D7F1DFBA1CD}"/>
    <dgm:cxn modelId="{B09A3FA9-0F5C-1D49-9CE9-10C042C63E73}" type="presOf" srcId="{92558AFB-CAEC-444B-A982-66D21D0179EC}" destId="{EBE6278F-4559-9448-B689-70ADA41ABB47}" srcOrd="0" destOrd="0" presId="urn:microsoft.com/office/officeart/2008/layout/PictureAccentBlocks"/>
    <dgm:cxn modelId="{02B57609-7E5E-044F-B7BA-ECD33F9C0C6A}" type="presOf" srcId="{0E1C5491-CB92-EA4E-AC85-62EEBFD7492C}" destId="{DA9D35B0-78BF-7F47-9E04-54520C43C9C8}" srcOrd="0" destOrd="0" presId="urn:microsoft.com/office/officeart/2008/layout/PictureAccentBlocks"/>
    <dgm:cxn modelId="{DC6AE3A2-9774-414D-B8FC-C0105182686C}" type="presParOf" srcId="{DA9D35B0-78BF-7F47-9E04-54520C43C9C8}" destId="{63B1EEB7-6260-EC4E-9357-DA5005141CDF}" srcOrd="0" destOrd="0" presId="urn:microsoft.com/office/officeart/2008/layout/PictureAccentBlocks"/>
    <dgm:cxn modelId="{75D51133-C53D-AE40-9FA4-CFA8811D85C1}" type="presParOf" srcId="{63B1EEB7-6260-EC4E-9357-DA5005141CDF}" destId="{964984AE-7D6F-2B49-8AB9-63108CCFB723}" srcOrd="0" destOrd="0" presId="urn:microsoft.com/office/officeart/2008/layout/PictureAccentBlocks"/>
    <dgm:cxn modelId="{98FD266B-A6E3-D84B-BE53-663CCECCC027}" type="presParOf" srcId="{63B1EEB7-6260-EC4E-9357-DA5005141CDF}" destId="{EBE6278F-4559-9448-B689-70ADA41ABB47}" srcOrd="1" destOrd="0" presId="urn:microsoft.com/office/officeart/2008/layout/PictureAccentBlock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64984AE-7D6F-2B49-8AB9-63108CCFB723}">
      <dsp:nvSpPr>
        <dsp:cNvPr id="0" name=""/>
        <dsp:cNvSpPr/>
      </dsp:nvSpPr>
      <dsp:spPr>
        <a:xfrm>
          <a:off x="0" y="152419"/>
          <a:ext cx="5611803" cy="5600854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tint val="100000"/>
                <a:shade val="100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tint val="50000"/>
                <a:shade val="100000"/>
                <a:satMod val="350000"/>
              </a:schemeClr>
            </a:gs>
          </a:gsLst>
          <a:lin ang="16200000" scaled="0"/>
        </a:gradFill>
        <a:ln w="9525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EBE6278F-4559-9448-B689-70ADA41ABB47}">
      <dsp:nvSpPr>
        <dsp:cNvPr id="0" name=""/>
        <dsp:cNvSpPr/>
      </dsp:nvSpPr>
      <dsp:spPr>
        <a:xfrm>
          <a:off x="70209" y="255931"/>
          <a:ext cx="1333360" cy="13776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b" anchorCtr="0">
          <a:noAutofit/>
        </a:bodyPr>
        <a:lstStyle/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Site Map</a:t>
          </a:r>
        </a:p>
      </dsp:txBody>
      <dsp:txXfrm>
        <a:off x="70209" y="255931"/>
        <a:ext cx="1333360" cy="13776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64984AE-7D6F-2B49-8AB9-63108CCFB723}">
      <dsp:nvSpPr>
        <dsp:cNvPr id="0" name=""/>
        <dsp:cNvSpPr/>
      </dsp:nvSpPr>
      <dsp:spPr>
        <a:xfrm>
          <a:off x="1596" y="152419"/>
          <a:ext cx="5611803" cy="5600854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000" r="-8000"/>
          </a:stretch>
        </a:blipFill>
        <a:ln w="9525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EBE6278F-4559-9448-B689-70ADA41ABB47}">
      <dsp:nvSpPr>
        <dsp:cNvPr id="0" name=""/>
        <dsp:cNvSpPr/>
      </dsp:nvSpPr>
      <dsp:spPr>
        <a:xfrm>
          <a:off x="70209" y="255931"/>
          <a:ext cx="1333360" cy="13776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b" anchorCtr="0">
          <a:noAutofit/>
        </a:bodyPr>
        <a:lstStyle/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Site Map</a:t>
          </a:r>
        </a:p>
      </dsp:txBody>
      <dsp:txXfrm>
        <a:off x="70209" y="255931"/>
        <a:ext cx="1333360" cy="13776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PictureAccentBlocks">
  <dgm:title val=""/>
  <dgm:desc val=""/>
  <dgm:catLst>
    <dgm:cat type="picture" pri="12000"/>
    <dgm:cat type="pictureconvert" pri="1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</dgm:varLst>
    <dgm:choose name="Name1">
      <dgm:if name="Name2" axis="ch" ptType="node" func="cnt" op="gt" val="5">
        <dgm:choose name="Name3">
          <dgm:if name="Name4" func="var" arg="dir" op="equ" val="norm">
            <dgm:alg type="snake">
              <dgm:param type="grDir" val="bL"/>
              <dgm:param type="bkpt" val="fixed"/>
              <dgm:param type="bkPtFixedVal" val="3"/>
              <dgm:param type="off" val="off"/>
              <dgm:param type="horzAlign" val="r"/>
              <dgm:param type="vertAlign" val="b"/>
            </dgm:alg>
          </dgm:if>
          <dgm:else name="Name5">
            <dgm:alg type="snake">
              <dgm:param type="grDir" val="bR"/>
              <dgm:param type="bkpt" val="fixed"/>
              <dgm:param type="bkPtFixedVal" val="3"/>
              <dgm:param type="off" val="off"/>
              <dgm:param type="horzAlign" val="l"/>
              <dgm:param type="vertAlign" val="b"/>
            </dgm:alg>
          </dgm:else>
        </dgm:choose>
      </dgm:if>
      <dgm:else name="Name6">
        <dgm:choose name="Name7">
          <dgm:if name="Name8" func="var" arg="dir" op="equ" val="norm">
            <dgm:alg type="snake">
              <dgm:param type="grDir" val="bL"/>
              <dgm:param type="bkpt" val="fixed"/>
              <dgm:param type="bkPtFixedVal" val="2"/>
              <dgm:param type="off" val="off"/>
              <dgm:param type="horzAlign" val="r"/>
              <dgm:param type="vertAlign" val="b"/>
            </dgm:alg>
          </dgm:if>
          <dgm:else name="Name9">
            <dgm:alg type="snake">
              <dgm:param type="grDir" val="bR"/>
              <dgm:param type="bkpt" val="fixed"/>
              <dgm:param type="bkPtFixedVal" val="2"/>
              <dgm:param type="off" val="off"/>
              <dgm:param type="horzAlign" val="l"/>
              <dgm:param type="vertAlign" val="b"/>
            </dgm:alg>
          </dgm:else>
        </dgm:choose>
      </dgm:else>
    </dgm:choose>
    <dgm:shape xmlns:r="http://schemas.openxmlformats.org/officeDocument/2006/relationships" r:blip="">
      <dgm:adjLst/>
    </dgm:shape>
    <dgm:constrLst>
      <dgm:constr type="alignOff" val="1"/>
      <dgm:constr type="primFontSz" for="des" ptType="node" op="equ" val="65"/>
      <dgm:constr type="w" for="ch" forName="composite" refType="w"/>
      <dgm:constr type="h" for="ch" forName="composite" refType="h"/>
      <dgm:constr type="sp" refType="w" refFor="ch" refForName="composite" op="equ" fact="0.113"/>
      <dgm:constr type="w" for="ch" forName="sibTrans" refType="w" refFor="ch" refForName="composite" op="equ" fact="0.000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2"/>
        </dgm:alg>
        <dgm:shape xmlns:r="http://schemas.openxmlformats.org/officeDocument/2006/relationships" r:blip="">
          <dgm:adjLst/>
        </dgm:shape>
        <dgm:choose name="Name10">
          <dgm:if name="Name11" func="var" arg="dir" op="equ" val="norm">
            <dgm:constrLst>
              <dgm:constr type="l" for="ch" forName="Image" refType="w" refFor="ch" refForName="Image" fact="0.2"/>
              <dgm:constr type="t" for="ch" forName="Image" refType="h" fact="0"/>
              <dgm:constr type="h" for="ch" forName="Image" refType="h"/>
              <dgm:constr type="w" for="ch" forName="Image" refType="h" refFor="ch" refForName="Image" op="equ"/>
              <dgm:constr type="l" for="ch" forName="Parent" refType="w" fact="0"/>
              <dgm:constr type="t" for="ch" forName="Parent" refType="h" fact="0"/>
              <dgm:constr type="w" for="ch" forName="Parent" refType="h" refFor="ch" refForName="Image" op="equ" fact="0.2"/>
              <dgm:constr type="h" for="ch" forName="Parent" refType="h" refFor="ch" refForName="Image" op="equ"/>
            </dgm:constrLst>
          </dgm:if>
          <dgm:else name="Name12">
            <dgm:constrLst>
              <dgm:constr type="l" for="ch" forName="Image" refType="w" fact="0"/>
              <dgm:constr type="t" for="ch" forName="Image" refType="h" fact="0"/>
              <dgm:constr type="h" for="ch" forName="Image" refType="h"/>
              <dgm:constr type="w" for="ch" forName="Image" refType="h" refFor="ch" refForName="Image" op="equ"/>
              <dgm:constr type="l" for="ch" forName="Parent" refType="w" refFor="ch" refForName="Image"/>
              <dgm:constr type="t" for="ch" forName="Parent" refType="h" fact="0"/>
              <dgm:constr type="w" for="ch" forName="Parent" refType="w" refFor="ch" refForName="Image" fact="0.2"/>
              <dgm:constr type="h" for="ch" forName="Parent" refType="h" refFor="ch" refForName="Image"/>
            </dgm:constrLst>
          </dgm:else>
        </dgm:choose>
        <dgm:layoutNode name="Image" styleLbl="alignNode1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Parent" styleLbl="revTx">
          <dgm:varLst>
            <dgm:bulletEnabled val="1"/>
          </dgm:varLst>
          <dgm:alg type="tx">
            <dgm:param type="parTxLTRAlign" val="l"/>
            <dgm:param type="txAnchorVert" val="b"/>
            <dgm:param type="txAnchorVertCh" val="b"/>
            <dgm:param type="autoTxRot" val="grav"/>
          </dgm:alg>
          <dgm:choose name="Name13">
            <dgm:if name="Name14" func="var" arg="dir" op="equ" val="norm">
              <dgm:shape xmlns:r="http://schemas.openxmlformats.org/officeDocument/2006/relationships" rot="270" type="rect" r:blip="">
                <dgm:adjLst/>
              </dgm:shape>
            </dgm:if>
            <dgm:else name="Name15">
              <dgm:shape xmlns:r="http://schemas.openxmlformats.org/officeDocument/2006/relationships" rot="90" type="rect" r:blip="">
                <dgm:adjLst/>
              </dgm:shape>
            </dgm:else>
          </dgm:choose>
          <dgm:presOf axis="desOr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PictureAccentBlocks">
  <dgm:title val=""/>
  <dgm:desc val=""/>
  <dgm:catLst>
    <dgm:cat type="picture" pri="12000"/>
    <dgm:cat type="pictureconvert" pri="1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</dgm:varLst>
    <dgm:choose name="Name1">
      <dgm:if name="Name2" axis="ch" ptType="node" func="cnt" op="gt" val="5">
        <dgm:choose name="Name3">
          <dgm:if name="Name4" func="var" arg="dir" op="equ" val="norm">
            <dgm:alg type="snake">
              <dgm:param type="grDir" val="bL"/>
              <dgm:param type="bkpt" val="fixed"/>
              <dgm:param type="bkPtFixedVal" val="3"/>
              <dgm:param type="off" val="off"/>
              <dgm:param type="horzAlign" val="r"/>
              <dgm:param type="vertAlign" val="b"/>
            </dgm:alg>
          </dgm:if>
          <dgm:else name="Name5">
            <dgm:alg type="snake">
              <dgm:param type="grDir" val="bR"/>
              <dgm:param type="bkpt" val="fixed"/>
              <dgm:param type="bkPtFixedVal" val="3"/>
              <dgm:param type="off" val="off"/>
              <dgm:param type="horzAlign" val="l"/>
              <dgm:param type="vertAlign" val="b"/>
            </dgm:alg>
          </dgm:else>
        </dgm:choose>
      </dgm:if>
      <dgm:else name="Name6">
        <dgm:choose name="Name7">
          <dgm:if name="Name8" func="var" arg="dir" op="equ" val="norm">
            <dgm:alg type="snake">
              <dgm:param type="grDir" val="bL"/>
              <dgm:param type="bkpt" val="fixed"/>
              <dgm:param type="bkPtFixedVal" val="2"/>
              <dgm:param type="off" val="off"/>
              <dgm:param type="horzAlign" val="r"/>
              <dgm:param type="vertAlign" val="b"/>
            </dgm:alg>
          </dgm:if>
          <dgm:else name="Name9">
            <dgm:alg type="snake">
              <dgm:param type="grDir" val="bR"/>
              <dgm:param type="bkpt" val="fixed"/>
              <dgm:param type="bkPtFixedVal" val="2"/>
              <dgm:param type="off" val="off"/>
              <dgm:param type="horzAlign" val="l"/>
              <dgm:param type="vertAlign" val="b"/>
            </dgm:alg>
          </dgm:else>
        </dgm:choose>
      </dgm:else>
    </dgm:choose>
    <dgm:shape xmlns:r="http://schemas.openxmlformats.org/officeDocument/2006/relationships" r:blip="">
      <dgm:adjLst/>
    </dgm:shape>
    <dgm:constrLst>
      <dgm:constr type="alignOff" val="1"/>
      <dgm:constr type="primFontSz" for="des" ptType="node" op="equ" val="65"/>
      <dgm:constr type="w" for="ch" forName="composite" refType="w"/>
      <dgm:constr type="h" for="ch" forName="composite" refType="h"/>
      <dgm:constr type="sp" refType="w" refFor="ch" refForName="composite" op="equ" fact="0.113"/>
      <dgm:constr type="w" for="ch" forName="sibTrans" refType="w" refFor="ch" refForName="composite" op="equ" fact="0.000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2"/>
        </dgm:alg>
        <dgm:shape xmlns:r="http://schemas.openxmlformats.org/officeDocument/2006/relationships" r:blip="">
          <dgm:adjLst/>
        </dgm:shape>
        <dgm:choose name="Name10">
          <dgm:if name="Name11" func="var" arg="dir" op="equ" val="norm">
            <dgm:constrLst>
              <dgm:constr type="l" for="ch" forName="Image" refType="w" refFor="ch" refForName="Image" fact="0.2"/>
              <dgm:constr type="t" for="ch" forName="Image" refType="h" fact="0"/>
              <dgm:constr type="h" for="ch" forName="Image" refType="h"/>
              <dgm:constr type="w" for="ch" forName="Image" refType="h" refFor="ch" refForName="Image" op="equ"/>
              <dgm:constr type="l" for="ch" forName="Parent" refType="w" fact="0"/>
              <dgm:constr type="t" for="ch" forName="Parent" refType="h" fact="0"/>
              <dgm:constr type="w" for="ch" forName="Parent" refType="h" refFor="ch" refForName="Image" op="equ" fact="0.2"/>
              <dgm:constr type="h" for="ch" forName="Parent" refType="h" refFor="ch" refForName="Image" op="equ"/>
            </dgm:constrLst>
          </dgm:if>
          <dgm:else name="Name12">
            <dgm:constrLst>
              <dgm:constr type="l" for="ch" forName="Image" refType="w" fact="0"/>
              <dgm:constr type="t" for="ch" forName="Image" refType="h" fact="0"/>
              <dgm:constr type="h" for="ch" forName="Image" refType="h"/>
              <dgm:constr type="w" for="ch" forName="Image" refType="h" refFor="ch" refForName="Image" op="equ"/>
              <dgm:constr type="l" for="ch" forName="Parent" refType="w" refFor="ch" refForName="Image"/>
              <dgm:constr type="t" for="ch" forName="Parent" refType="h" fact="0"/>
              <dgm:constr type="w" for="ch" forName="Parent" refType="w" refFor="ch" refForName="Image" fact="0.2"/>
              <dgm:constr type="h" for="ch" forName="Parent" refType="h" refFor="ch" refForName="Image"/>
            </dgm:constrLst>
          </dgm:else>
        </dgm:choose>
        <dgm:layoutNode name="Image" styleLbl="alignNode1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Parent" styleLbl="revTx">
          <dgm:varLst>
            <dgm:bulletEnabled val="1"/>
          </dgm:varLst>
          <dgm:alg type="tx">
            <dgm:param type="parTxLTRAlign" val="l"/>
            <dgm:param type="txAnchorVert" val="b"/>
            <dgm:param type="txAnchorVertCh" val="b"/>
            <dgm:param type="autoTxRot" val="grav"/>
          </dgm:alg>
          <dgm:choose name="Name13">
            <dgm:if name="Name14" func="var" arg="dir" op="equ" val="norm">
              <dgm:shape xmlns:r="http://schemas.openxmlformats.org/officeDocument/2006/relationships" rot="270" type="rect" r:blip="">
                <dgm:adjLst/>
              </dgm:shape>
            </dgm:if>
            <dgm:else name="Name15">
              <dgm:shape xmlns:r="http://schemas.openxmlformats.org/officeDocument/2006/relationships" rot="90" type="rect" r:blip="">
                <dgm:adjLst/>
              </dgm:shape>
            </dgm:else>
          </dgm:choose>
          <dgm:presOf axis="desOr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4" Type="http://schemas.openxmlformats.org/officeDocument/2006/relationships/diagramColors" Target="../diagrams/colors1.xml"/><Relationship Id="rId5" Type="http://schemas.microsoft.com/office/2007/relationships/diagramDrawing" Target="../diagrams/drawing1.xml"/><Relationship Id="rId1" Type="http://schemas.openxmlformats.org/officeDocument/2006/relationships/diagramData" Target="../diagrams/data1.xml"/><Relationship Id="rId2" Type="http://schemas.openxmlformats.org/officeDocument/2006/relationships/diagramLayout" Target="../diagrams/layou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4" Type="http://schemas.openxmlformats.org/officeDocument/2006/relationships/diagramColors" Target="../diagrams/colors2.xml"/><Relationship Id="rId5" Type="http://schemas.microsoft.com/office/2007/relationships/diagramDrawing" Target="../diagrams/drawing2.xml"/><Relationship Id="rId1" Type="http://schemas.openxmlformats.org/officeDocument/2006/relationships/diagramData" Target="../diagrams/data2.xml"/><Relationship Id="rId2" Type="http://schemas.openxmlformats.org/officeDocument/2006/relationships/diagramLayout" Target="../diagrams/layou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12700</xdr:rowOff>
    </xdr:from>
    <xdr:to>
      <xdr:col>2</xdr:col>
      <xdr:colOff>1562100</xdr:colOff>
      <xdr:row>2</xdr:row>
      <xdr:rowOff>977900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01600"/>
          <a:ext cx="3441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5</xdr:row>
      <xdr:rowOff>127000</xdr:rowOff>
    </xdr:from>
    <xdr:to>
      <xdr:col>6</xdr:col>
      <xdr:colOff>736600</xdr:colOff>
      <xdr:row>38</xdr:row>
      <xdr:rowOff>50800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177800</xdr:colOff>
      <xdr:row>7</xdr:row>
      <xdr:rowOff>63500</xdr:rowOff>
    </xdr:from>
    <xdr:to>
      <xdr:col>3</xdr:col>
      <xdr:colOff>431800</xdr:colOff>
      <xdr:row>22</xdr:row>
      <xdr:rowOff>139700</xdr:rowOff>
    </xdr:to>
    <xdr:grpSp>
      <xdr:nvGrpSpPr>
        <xdr:cNvPr id="2" name="Group 1"/>
        <xdr:cNvGrpSpPr/>
      </xdr:nvGrpSpPr>
      <xdr:grpSpPr>
        <a:xfrm>
          <a:off x="177800" y="1460500"/>
          <a:ext cx="2730500" cy="2806700"/>
          <a:chOff x="10452100" y="1587500"/>
          <a:chExt cx="3035300" cy="3035300"/>
        </a:xfrm>
      </xdr:grpSpPr>
      <xdr:sp macro="" textlink="">
        <xdr:nvSpPr>
          <xdr:cNvPr id="3" name="Oval 2"/>
          <xdr:cNvSpPr>
            <a:spLocks noChangeAspect="1"/>
          </xdr:cNvSpPr>
        </xdr:nvSpPr>
        <xdr:spPr>
          <a:xfrm>
            <a:off x="10452100" y="1587500"/>
            <a:ext cx="3035300" cy="3035300"/>
          </a:xfrm>
          <a:prstGeom prst="ellipse">
            <a:avLst/>
          </a:prstGeom>
          <a:solidFill>
            <a:schemeClr val="bg1">
              <a:lumMod val="85000"/>
              <a:alpha val="28000"/>
            </a:schemeClr>
          </a:solidFill>
          <a:ln>
            <a:solidFill>
              <a:srgbClr val="4F81BD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Oval 3"/>
          <xdr:cNvSpPr>
            <a:spLocks noChangeAspect="1"/>
          </xdr:cNvSpPr>
        </xdr:nvSpPr>
        <xdr:spPr>
          <a:xfrm>
            <a:off x="10905774" y="2039484"/>
            <a:ext cx="2144940" cy="21449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63500</xdr:colOff>
      <xdr:row>6</xdr:row>
      <xdr:rowOff>76200</xdr:rowOff>
    </xdr:from>
    <xdr:to>
      <xdr:col>9</xdr:col>
      <xdr:colOff>330200</xdr:colOff>
      <xdr:row>7</xdr:row>
      <xdr:rowOff>152400</xdr:rowOff>
    </xdr:to>
    <xdr:sp macro="" textlink="">
      <xdr:nvSpPr>
        <xdr:cNvPr id="5" name="TextBox 4"/>
        <xdr:cNvSpPr txBox="1"/>
      </xdr:nvSpPr>
      <xdr:spPr>
        <a:xfrm>
          <a:off x="7391400" y="12319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9</xdr:col>
      <xdr:colOff>508000</xdr:colOff>
      <xdr:row>7</xdr:row>
      <xdr:rowOff>0</xdr:rowOff>
    </xdr:from>
    <xdr:to>
      <xdr:col>9</xdr:col>
      <xdr:colOff>774700</xdr:colOff>
      <xdr:row>8</xdr:row>
      <xdr:rowOff>76200</xdr:rowOff>
    </xdr:to>
    <xdr:sp macro="" textlink="">
      <xdr:nvSpPr>
        <xdr:cNvPr id="7" name="TextBox 6"/>
        <xdr:cNvSpPr txBox="1"/>
      </xdr:nvSpPr>
      <xdr:spPr>
        <a:xfrm>
          <a:off x="7835900" y="13335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9</xdr:col>
      <xdr:colOff>88900</xdr:colOff>
      <xdr:row>8</xdr:row>
      <xdr:rowOff>88900</xdr:rowOff>
    </xdr:from>
    <xdr:to>
      <xdr:col>9</xdr:col>
      <xdr:colOff>355600</xdr:colOff>
      <xdr:row>9</xdr:row>
      <xdr:rowOff>165100</xdr:rowOff>
    </xdr:to>
    <xdr:sp macro="" textlink="">
      <xdr:nvSpPr>
        <xdr:cNvPr id="9" name="TextBox 8"/>
        <xdr:cNvSpPr txBox="1"/>
      </xdr:nvSpPr>
      <xdr:spPr>
        <a:xfrm>
          <a:off x="7416800" y="16002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9</xdr:col>
      <xdr:colOff>533400</xdr:colOff>
      <xdr:row>9</xdr:row>
      <xdr:rowOff>88900</xdr:rowOff>
    </xdr:from>
    <xdr:to>
      <xdr:col>9</xdr:col>
      <xdr:colOff>800100</xdr:colOff>
      <xdr:row>10</xdr:row>
      <xdr:rowOff>165100</xdr:rowOff>
    </xdr:to>
    <xdr:sp macro="" textlink="">
      <xdr:nvSpPr>
        <xdr:cNvPr id="10" name="TextBox 9"/>
        <xdr:cNvSpPr txBox="1"/>
      </xdr:nvSpPr>
      <xdr:spPr>
        <a:xfrm>
          <a:off x="7861300" y="17780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88900</xdr:colOff>
      <xdr:row>11</xdr:row>
      <xdr:rowOff>88900</xdr:rowOff>
    </xdr:from>
    <xdr:to>
      <xdr:col>9</xdr:col>
      <xdr:colOff>355600</xdr:colOff>
      <xdr:row>12</xdr:row>
      <xdr:rowOff>165100</xdr:rowOff>
    </xdr:to>
    <xdr:sp macro="" textlink="">
      <xdr:nvSpPr>
        <xdr:cNvPr id="12" name="TextBox 11"/>
        <xdr:cNvSpPr txBox="1"/>
      </xdr:nvSpPr>
      <xdr:spPr>
        <a:xfrm>
          <a:off x="7416800" y="21336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9</xdr:col>
      <xdr:colOff>571500</xdr:colOff>
      <xdr:row>12</xdr:row>
      <xdr:rowOff>76200</xdr:rowOff>
    </xdr:from>
    <xdr:to>
      <xdr:col>9</xdr:col>
      <xdr:colOff>838200</xdr:colOff>
      <xdr:row>13</xdr:row>
      <xdr:rowOff>152400</xdr:rowOff>
    </xdr:to>
    <xdr:sp macro="" textlink="">
      <xdr:nvSpPr>
        <xdr:cNvPr id="13" name="TextBox 12"/>
        <xdr:cNvSpPr txBox="1"/>
      </xdr:nvSpPr>
      <xdr:spPr>
        <a:xfrm>
          <a:off x="7899400" y="22987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101600</xdr:colOff>
      <xdr:row>14</xdr:row>
      <xdr:rowOff>25400</xdr:rowOff>
    </xdr:from>
    <xdr:to>
      <xdr:col>9</xdr:col>
      <xdr:colOff>368300</xdr:colOff>
      <xdr:row>15</xdr:row>
      <xdr:rowOff>114300</xdr:rowOff>
    </xdr:to>
    <xdr:sp macro="" textlink="">
      <xdr:nvSpPr>
        <xdr:cNvPr id="15" name="TextBox 14"/>
        <xdr:cNvSpPr txBox="1"/>
      </xdr:nvSpPr>
      <xdr:spPr>
        <a:xfrm>
          <a:off x="7429500" y="26670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  <xdr:twoCellAnchor>
    <xdr:from>
      <xdr:col>9</xdr:col>
      <xdr:colOff>558800</xdr:colOff>
      <xdr:row>16</xdr:row>
      <xdr:rowOff>114300</xdr:rowOff>
    </xdr:from>
    <xdr:to>
      <xdr:col>9</xdr:col>
      <xdr:colOff>800100</xdr:colOff>
      <xdr:row>18</xdr:row>
      <xdr:rowOff>0</xdr:rowOff>
    </xdr:to>
    <xdr:sp macro="" textlink="">
      <xdr:nvSpPr>
        <xdr:cNvPr id="16" name="TextBox 15"/>
        <xdr:cNvSpPr txBox="1"/>
      </xdr:nvSpPr>
      <xdr:spPr>
        <a:xfrm>
          <a:off x="7886700" y="3111500"/>
          <a:ext cx="241300" cy="241300"/>
        </a:xfrm>
        <a:prstGeom prst="rect">
          <a:avLst/>
        </a:prstGeom>
        <a:solidFill>
          <a:schemeClr val="bg1">
            <a:lumMod val="85000"/>
            <a:alpha val="76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#</a:t>
          </a:r>
        </a:p>
      </xdr:txBody>
    </xdr:sp>
    <xdr:clientData/>
  </xdr:twoCellAnchor>
  <xdr:twoCellAnchor>
    <xdr:from>
      <xdr:col>3</xdr:col>
      <xdr:colOff>63500</xdr:colOff>
      <xdr:row>3</xdr:row>
      <xdr:rowOff>114300</xdr:rowOff>
    </xdr:from>
    <xdr:to>
      <xdr:col>4</xdr:col>
      <xdr:colOff>368300</xdr:colOff>
      <xdr:row>3</xdr:row>
      <xdr:rowOff>114300</xdr:rowOff>
    </xdr:to>
    <xdr:cxnSp macro="">
      <xdr:nvCxnSpPr>
        <xdr:cNvPr id="21" name="Straight Arrow Connector 20"/>
        <xdr:cNvCxnSpPr/>
      </xdr:nvCxnSpPr>
      <xdr:spPr>
        <a:xfrm>
          <a:off x="2540000" y="736600"/>
          <a:ext cx="11303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</xdr:colOff>
      <xdr:row>4</xdr:row>
      <xdr:rowOff>114300</xdr:rowOff>
    </xdr:from>
    <xdr:to>
      <xdr:col>4</xdr:col>
      <xdr:colOff>355600</xdr:colOff>
      <xdr:row>4</xdr:row>
      <xdr:rowOff>114300</xdr:rowOff>
    </xdr:to>
    <xdr:cxnSp macro="">
      <xdr:nvCxnSpPr>
        <xdr:cNvPr id="23" name="Straight Arrow Connector 22"/>
        <xdr:cNvCxnSpPr/>
      </xdr:nvCxnSpPr>
      <xdr:spPr>
        <a:xfrm>
          <a:off x="2527300" y="914400"/>
          <a:ext cx="11303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5</xdr:row>
      <xdr:rowOff>76200</xdr:rowOff>
    </xdr:from>
    <xdr:to>
      <xdr:col>12</xdr:col>
      <xdr:colOff>444500</xdr:colOff>
      <xdr:row>10</xdr:row>
      <xdr:rowOff>101600</xdr:rowOff>
    </xdr:to>
    <xdr:sp macro="" textlink="">
      <xdr:nvSpPr>
        <xdr:cNvPr id="17" name="Oval 16"/>
        <xdr:cNvSpPr>
          <a:spLocks noChangeAspect="1"/>
        </xdr:cNvSpPr>
      </xdr:nvSpPr>
      <xdr:spPr>
        <a:xfrm>
          <a:off x="9448800" y="1117600"/>
          <a:ext cx="914400" cy="914400"/>
        </a:xfrm>
        <a:prstGeom prst="ellipse">
          <a:avLst/>
        </a:prstGeom>
        <a:solidFill>
          <a:schemeClr val="bg1">
            <a:lumMod val="85000"/>
            <a:alpha val="28000"/>
          </a:schemeClr>
        </a:solidFill>
        <a:ln>
          <a:solidFill>
            <a:srgbClr val="4F81BD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88901</xdr:colOff>
      <xdr:row>6</xdr:row>
      <xdr:rowOff>150711</xdr:rowOff>
    </xdr:from>
    <xdr:to>
      <xdr:col>13</xdr:col>
      <xdr:colOff>735016</xdr:colOff>
      <xdr:row>10</xdr:row>
      <xdr:rowOff>85626</xdr:rowOff>
    </xdr:to>
    <xdr:sp macro="" textlink="">
      <xdr:nvSpPr>
        <xdr:cNvPr id="18" name="Oval 17"/>
        <xdr:cNvSpPr>
          <a:spLocks noChangeAspect="1"/>
        </xdr:cNvSpPr>
      </xdr:nvSpPr>
      <xdr:spPr>
        <a:xfrm>
          <a:off x="10617201" y="1369911"/>
          <a:ext cx="646115" cy="6461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457200</xdr:colOff>
      <xdr:row>14</xdr:row>
      <xdr:rowOff>50800</xdr:rowOff>
    </xdr:from>
    <xdr:to>
      <xdr:col>9</xdr:col>
      <xdr:colOff>723900</xdr:colOff>
      <xdr:row>15</xdr:row>
      <xdr:rowOff>139700</xdr:rowOff>
    </xdr:to>
    <xdr:sp macro="" textlink="">
      <xdr:nvSpPr>
        <xdr:cNvPr id="20" name="TextBox 19"/>
        <xdr:cNvSpPr txBox="1"/>
      </xdr:nvSpPr>
      <xdr:spPr>
        <a:xfrm>
          <a:off x="7785100" y="26924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9</xdr:col>
      <xdr:colOff>101600</xdr:colOff>
      <xdr:row>16</xdr:row>
      <xdr:rowOff>25400</xdr:rowOff>
    </xdr:from>
    <xdr:to>
      <xdr:col>9</xdr:col>
      <xdr:colOff>368300</xdr:colOff>
      <xdr:row>17</xdr:row>
      <xdr:rowOff>114300</xdr:rowOff>
    </xdr:to>
    <xdr:sp macro="" textlink="">
      <xdr:nvSpPr>
        <xdr:cNvPr id="22" name="TextBox 21"/>
        <xdr:cNvSpPr txBox="1"/>
      </xdr:nvSpPr>
      <xdr:spPr>
        <a:xfrm>
          <a:off x="7429500" y="30226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</a:t>
          </a:r>
        </a:p>
      </xdr:txBody>
    </xdr:sp>
    <xdr:clientData/>
  </xdr:twoCellAnchor>
  <xdr:twoCellAnchor>
    <xdr:from>
      <xdr:col>13</xdr:col>
      <xdr:colOff>406401</xdr:colOff>
      <xdr:row>8</xdr:row>
      <xdr:rowOff>127000</xdr:rowOff>
    </xdr:from>
    <xdr:to>
      <xdr:col>13</xdr:col>
      <xdr:colOff>729184</xdr:colOff>
      <xdr:row>8</xdr:row>
      <xdr:rowOff>127000</xdr:rowOff>
    </xdr:to>
    <xdr:cxnSp macro="">
      <xdr:nvCxnSpPr>
        <xdr:cNvPr id="24" name="Straight Arrow Connector 23"/>
        <xdr:cNvCxnSpPr/>
      </xdr:nvCxnSpPr>
      <xdr:spPr>
        <a:xfrm>
          <a:off x="10934701" y="1701800"/>
          <a:ext cx="322783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812800</xdr:colOff>
      <xdr:row>8</xdr:row>
      <xdr:rowOff>25400</xdr:rowOff>
    </xdr:from>
    <xdr:to>
      <xdr:col>12</xdr:col>
      <xdr:colOff>444500</xdr:colOff>
      <xdr:row>8</xdr:row>
      <xdr:rowOff>25400</xdr:rowOff>
    </xdr:to>
    <xdr:cxnSp macro="">
      <xdr:nvCxnSpPr>
        <xdr:cNvPr id="25" name="Straight Arrow Connector 24"/>
        <xdr:cNvCxnSpPr/>
      </xdr:nvCxnSpPr>
      <xdr:spPr>
        <a:xfrm>
          <a:off x="9906000" y="1600200"/>
          <a:ext cx="4572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12700</xdr:rowOff>
    </xdr:from>
    <xdr:to>
      <xdr:col>2</xdr:col>
      <xdr:colOff>1562100</xdr:colOff>
      <xdr:row>2</xdr:row>
      <xdr:rowOff>977900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"/>
          <a:ext cx="3441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5</xdr:row>
      <xdr:rowOff>127000</xdr:rowOff>
    </xdr:from>
    <xdr:to>
      <xdr:col>6</xdr:col>
      <xdr:colOff>736600</xdr:colOff>
      <xdr:row>38</xdr:row>
      <xdr:rowOff>50800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139700</xdr:colOff>
      <xdr:row>11</xdr:row>
      <xdr:rowOff>15000</xdr:rowOff>
    </xdr:from>
    <xdr:to>
      <xdr:col>4</xdr:col>
      <xdr:colOff>584200</xdr:colOff>
      <xdr:row>31</xdr:row>
      <xdr:rowOff>126999</xdr:rowOff>
    </xdr:to>
    <xdr:grpSp>
      <xdr:nvGrpSpPr>
        <xdr:cNvPr id="3" name="Group 2"/>
        <xdr:cNvGrpSpPr/>
      </xdr:nvGrpSpPr>
      <xdr:grpSpPr>
        <a:xfrm>
          <a:off x="139700" y="2123200"/>
          <a:ext cx="3746500" cy="3794999"/>
          <a:chOff x="10452100" y="1587500"/>
          <a:chExt cx="3035300" cy="3035300"/>
        </a:xfrm>
      </xdr:grpSpPr>
      <xdr:sp macro="" textlink="">
        <xdr:nvSpPr>
          <xdr:cNvPr id="4" name="Oval 3"/>
          <xdr:cNvSpPr>
            <a:spLocks noChangeAspect="1"/>
          </xdr:cNvSpPr>
        </xdr:nvSpPr>
        <xdr:spPr>
          <a:xfrm>
            <a:off x="10452100" y="1587500"/>
            <a:ext cx="3035300" cy="3035300"/>
          </a:xfrm>
          <a:prstGeom prst="ellipse">
            <a:avLst/>
          </a:prstGeom>
          <a:solidFill>
            <a:schemeClr val="bg1">
              <a:lumMod val="85000"/>
              <a:alpha val="28000"/>
            </a:schemeClr>
          </a:solidFill>
          <a:ln>
            <a:solidFill>
              <a:srgbClr val="4F81BD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Oval 4"/>
          <xdr:cNvSpPr>
            <a:spLocks noChangeAspect="1"/>
          </xdr:cNvSpPr>
        </xdr:nvSpPr>
        <xdr:spPr>
          <a:xfrm>
            <a:off x="10905774" y="2039484"/>
            <a:ext cx="2144940" cy="21449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38100</xdr:colOff>
      <xdr:row>15</xdr:row>
      <xdr:rowOff>63500</xdr:rowOff>
    </xdr:from>
    <xdr:to>
      <xdr:col>2</xdr:col>
      <xdr:colOff>304800</xdr:colOff>
      <xdr:row>16</xdr:row>
      <xdr:rowOff>139700</xdr:rowOff>
    </xdr:to>
    <xdr:sp macro="" textlink="">
      <xdr:nvSpPr>
        <xdr:cNvPr id="6" name="TextBox 5"/>
        <xdr:cNvSpPr txBox="1"/>
      </xdr:nvSpPr>
      <xdr:spPr>
        <a:xfrm>
          <a:off x="1689100" y="28829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1</xdr:col>
      <xdr:colOff>304800</xdr:colOff>
      <xdr:row>18</xdr:row>
      <xdr:rowOff>127000</xdr:rowOff>
    </xdr:from>
    <xdr:to>
      <xdr:col>1</xdr:col>
      <xdr:colOff>571500</xdr:colOff>
      <xdr:row>19</xdr:row>
      <xdr:rowOff>203200</xdr:rowOff>
    </xdr:to>
    <xdr:sp macro="" textlink="">
      <xdr:nvSpPr>
        <xdr:cNvPr id="7" name="TextBox 6"/>
        <xdr:cNvSpPr txBox="1"/>
      </xdr:nvSpPr>
      <xdr:spPr>
        <a:xfrm>
          <a:off x="1130300" y="34798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0</xdr:col>
      <xdr:colOff>279400</xdr:colOff>
      <xdr:row>19</xdr:row>
      <xdr:rowOff>0</xdr:rowOff>
    </xdr:from>
    <xdr:to>
      <xdr:col>0</xdr:col>
      <xdr:colOff>546100</xdr:colOff>
      <xdr:row>20</xdr:row>
      <xdr:rowOff>12700</xdr:rowOff>
    </xdr:to>
    <xdr:sp macro="" textlink="">
      <xdr:nvSpPr>
        <xdr:cNvPr id="8" name="TextBox 7"/>
        <xdr:cNvSpPr txBox="1"/>
      </xdr:nvSpPr>
      <xdr:spPr>
        <a:xfrm>
          <a:off x="279400" y="35306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</xdr:col>
      <xdr:colOff>292100</xdr:colOff>
      <xdr:row>23</xdr:row>
      <xdr:rowOff>63500</xdr:rowOff>
    </xdr:from>
    <xdr:to>
      <xdr:col>1</xdr:col>
      <xdr:colOff>558800</xdr:colOff>
      <xdr:row>24</xdr:row>
      <xdr:rowOff>76200</xdr:rowOff>
    </xdr:to>
    <xdr:sp macro="" textlink="">
      <xdr:nvSpPr>
        <xdr:cNvPr id="9" name="TextBox 8"/>
        <xdr:cNvSpPr txBox="1"/>
      </xdr:nvSpPr>
      <xdr:spPr>
        <a:xfrm>
          <a:off x="1117600" y="43688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</xdr:col>
      <xdr:colOff>165100</xdr:colOff>
      <xdr:row>27</xdr:row>
      <xdr:rowOff>114300</xdr:rowOff>
    </xdr:from>
    <xdr:to>
      <xdr:col>1</xdr:col>
      <xdr:colOff>431800</xdr:colOff>
      <xdr:row>29</xdr:row>
      <xdr:rowOff>12700</xdr:rowOff>
    </xdr:to>
    <xdr:sp macro="" textlink="">
      <xdr:nvSpPr>
        <xdr:cNvPr id="10" name="TextBox 9"/>
        <xdr:cNvSpPr txBox="1"/>
      </xdr:nvSpPr>
      <xdr:spPr>
        <a:xfrm>
          <a:off x="990600" y="51943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2</xdr:col>
      <xdr:colOff>469900</xdr:colOff>
      <xdr:row>25</xdr:row>
      <xdr:rowOff>25400</xdr:rowOff>
    </xdr:from>
    <xdr:to>
      <xdr:col>2</xdr:col>
      <xdr:colOff>736600</xdr:colOff>
      <xdr:row>26</xdr:row>
      <xdr:rowOff>101600</xdr:rowOff>
    </xdr:to>
    <xdr:sp macro="" textlink="">
      <xdr:nvSpPr>
        <xdr:cNvPr id="11" name="TextBox 10"/>
        <xdr:cNvSpPr txBox="1"/>
      </xdr:nvSpPr>
      <xdr:spPr>
        <a:xfrm>
          <a:off x="2120900" y="4749800"/>
          <a:ext cx="266700" cy="2540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3</xdr:col>
      <xdr:colOff>723900</xdr:colOff>
      <xdr:row>25</xdr:row>
      <xdr:rowOff>88900</xdr:rowOff>
    </xdr:from>
    <xdr:to>
      <xdr:col>4</xdr:col>
      <xdr:colOff>165100</xdr:colOff>
      <xdr:row>27</xdr:row>
      <xdr:rowOff>0</xdr:rowOff>
    </xdr:to>
    <xdr:sp macro="" textlink="">
      <xdr:nvSpPr>
        <xdr:cNvPr id="12" name="TextBox 11"/>
        <xdr:cNvSpPr txBox="1"/>
      </xdr:nvSpPr>
      <xdr:spPr>
        <a:xfrm>
          <a:off x="3200400" y="48133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  <xdr:twoCellAnchor>
    <xdr:from>
      <xdr:col>4</xdr:col>
      <xdr:colOff>241300</xdr:colOff>
      <xdr:row>20</xdr:row>
      <xdr:rowOff>114300</xdr:rowOff>
    </xdr:from>
    <xdr:to>
      <xdr:col>4</xdr:col>
      <xdr:colOff>596900</xdr:colOff>
      <xdr:row>21</xdr:row>
      <xdr:rowOff>165100</xdr:rowOff>
    </xdr:to>
    <xdr:sp macro="" textlink="">
      <xdr:nvSpPr>
        <xdr:cNvPr id="13" name="TextBox 12"/>
        <xdr:cNvSpPr txBox="1"/>
      </xdr:nvSpPr>
      <xdr:spPr>
        <a:xfrm>
          <a:off x="3543300" y="3886200"/>
          <a:ext cx="355600" cy="228600"/>
        </a:xfrm>
        <a:prstGeom prst="rect">
          <a:avLst/>
        </a:prstGeom>
        <a:solidFill>
          <a:schemeClr val="bg1">
            <a:lumMod val="85000"/>
            <a:alpha val="76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10</a:t>
          </a:r>
        </a:p>
      </xdr:txBody>
    </xdr:sp>
    <xdr:clientData/>
  </xdr:twoCellAnchor>
  <xdr:twoCellAnchor>
    <xdr:from>
      <xdr:col>3</xdr:col>
      <xdr:colOff>63500</xdr:colOff>
      <xdr:row>3</xdr:row>
      <xdr:rowOff>114300</xdr:rowOff>
    </xdr:from>
    <xdr:to>
      <xdr:col>4</xdr:col>
      <xdr:colOff>368300</xdr:colOff>
      <xdr:row>3</xdr:row>
      <xdr:rowOff>114300</xdr:rowOff>
    </xdr:to>
    <xdr:cxnSp macro="">
      <xdr:nvCxnSpPr>
        <xdr:cNvPr id="14" name="Straight Arrow Connector 13"/>
        <xdr:cNvCxnSpPr/>
      </xdr:nvCxnSpPr>
      <xdr:spPr>
        <a:xfrm>
          <a:off x="2540000" y="736600"/>
          <a:ext cx="11303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</xdr:colOff>
      <xdr:row>4</xdr:row>
      <xdr:rowOff>114300</xdr:rowOff>
    </xdr:from>
    <xdr:to>
      <xdr:col>4</xdr:col>
      <xdr:colOff>355600</xdr:colOff>
      <xdr:row>4</xdr:row>
      <xdr:rowOff>114300</xdr:rowOff>
    </xdr:to>
    <xdr:cxnSp macro="">
      <xdr:nvCxnSpPr>
        <xdr:cNvPr id="15" name="Straight Arrow Connector 14"/>
        <xdr:cNvCxnSpPr/>
      </xdr:nvCxnSpPr>
      <xdr:spPr>
        <a:xfrm>
          <a:off x="2527300" y="914400"/>
          <a:ext cx="11303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5</xdr:row>
      <xdr:rowOff>76200</xdr:rowOff>
    </xdr:from>
    <xdr:to>
      <xdr:col>12</xdr:col>
      <xdr:colOff>444500</xdr:colOff>
      <xdr:row>10</xdr:row>
      <xdr:rowOff>101600</xdr:rowOff>
    </xdr:to>
    <xdr:sp macro="" textlink="">
      <xdr:nvSpPr>
        <xdr:cNvPr id="16" name="Oval 15"/>
        <xdr:cNvSpPr>
          <a:spLocks noChangeAspect="1"/>
        </xdr:cNvSpPr>
      </xdr:nvSpPr>
      <xdr:spPr>
        <a:xfrm>
          <a:off x="9448800" y="1117600"/>
          <a:ext cx="914400" cy="914400"/>
        </a:xfrm>
        <a:prstGeom prst="ellipse">
          <a:avLst/>
        </a:prstGeom>
        <a:solidFill>
          <a:schemeClr val="bg1">
            <a:lumMod val="85000"/>
            <a:alpha val="28000"/>
          </a:schemeClr>
        </a:solidFill>
        <a:ln>
          <a:solidFill>
            <a:srgbClr val="4F81BD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88901</xdr:colOff>
      <xdr:row>6</xdr:row>
      <xdr:rowOff>150711</xdr:rowOff>
    </xdr:from>
    <xdr:to>
      <xdr:col>13</xdr:col>
      <xdr:colOff>735016</xdr:colOff>
      <xdr:row>10</xdr:row>
      <xdr:rowOff>85626</xdr:rowOff>
    </xdr:to>
    <xdr:sp macro="" textlink="">
      <xdr:nvSpPr>
        <xdr:cNvPr id="17" name="Oval 16"/>
        <xdr:cNvSpPr>
          <a:spLocks noChangeAspect="1"/>
        </xdr:cNvSpPr>
      </xdr:nvSpPr>
      <xdr:spPr>
        <a:xfrm>
          <a:off x="10617201" y="1369911"/>
          <a:ext cx="646115" cy="6461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571500</xdr:colOff>
      <xdr:row>16</xdr:row>
      <xdr:rowOff>127000</xdr:rowOff>
    </xdr:from>
    <xdr:to>
      <xdr:col>4</xdr:col>
      <xdr:colOff>12700</xdr:colOff>
      <xdr:row>18</xdr:row>
      <xdr:rowOff>38100</xdr:rowOff>
    </xdr:to>
    <xdr:sp macro="" textlink="">
      <xdr:nvSpPr>
        <xdr:cNvPr id="18" name="TextBox 17"/>
        <xdr:cNvSpPr txBox="1"/>
      </xdr:nvSpPr>
      <xdr:spPr>
        <a:xfrm>
          <a:off x="3048000" y="31242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2</xdr:col>
      <xdr:colOff>736600</xdr:colOff>
      <xdr:row>11</xdr:row>
      <xdr:rowOff>139700</xdr:rowOff>
    </xdr:from>
    <xdr:to>
      <xdr:col>3</xdr:col>
      <xdr:colOff>177800</xdr:colOff>
      <xdr:row>13</xdr:row>
      <xdr:rowOff>50800</xdr:rowOff>
    </xdr:to>
    <xdr:sp macro="" textlink="">
      <xdr:nvSpPr>
        <xdr:cNvPr id="19" name="TextBox 18"/>
        <xdr:cNvSpPr txBox="1"/>
      </xdr:nvSpPr>
      <xdr:spPr>
        <a:xfrm>
          <a:off x="2387600" y="2247900"/>
          <a:ext cx="266700" cy="266700"/>
        </a:xfrm>
        <a:prstGeom prst="rect">
          <a:avLst/>
        </a:prstGeom>
        <a:solidFill>
          <a:schemeClr val="bg1">
            <a:lumMod val="85000"/>
            <a:alpha val="83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</a:t>
          </a:r>
        </a:p>
      </xdr:txBody>
    </xdr:sp>
    <xdr:clientData/>
  </xdr:twoCellAnchor>
  <xdr:twoCellAnchor>
    <xdr:from>
      <xdr:col>2</xdr:col>
      <xdr:colOff>317500</xdr:colOff>
      <xdr:row>21</xdr:row>
      <xdr:rowOff>101600</xdr:rowOff>
    </xdr:from>
    <xdr:to>
      <xdr:col>4</xdr:col>
      <xdr:colOff>42672</xdr:colOff>
      <xdr:row>21</xdr:row>
      <xdr:rowOff>101600</xdr:rowOff>
    </xdr:to>
    <xdr:cxnSp macro="">
      <xdr:nvCxnSpPr>
        <xdr:cNvPr id="20" name="Straight Arrow Connector 19"/>
        <xdr:cNvCxnSpPr/>
      </xdr:nvCxnSpPr>
      <xdr:spPr>
        <a:xfrm>
          <a:off x="1968500" y="4051300"/>
          <a:ext cx="1376172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279400</xdr:colOff>
      <xdr:row>14</xdr:row>
      <xdr:rowOff>37365</xdr:rowOff>
    </xdr:from>
    <xdr:to>
      <xdr:col>4</xdr:col>
      <xdr:colOff>35538</xdr:colOff>
      <xdr:row>21</xdr:row>
      <xdr:rowOff>88900</xdr:rowOff>
    </xdr:to>
    <xdr:cxnSp macro="">
      <xdr:nvCxnSpPr>
        <xdr:cNvPr id="27" name="Straight Arrow Connector 26"/>
        <xdr:cNvCxnSpPr>
          <a:endCxn id="4" idx="7"/>
        </xdr:cNvCxnSpPr>
      </xdr:nvCxnSpPr>
      <xdr:spPr>
        <a:xfrm flipV="1">
          <a:off x="1930400" y="2678965"/>
          <a:ext cx="1407138" cy="135963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A2" sqref="A2:E3"/>
    </sheetView>
  </sheetViews>
  <sheetFormatPr baseColWidth="10" defaultColWidth="8.83203125" defaultRowHeight="14" x14ac:dyDescent="0"/>
  <cols>
    <col min="1" max="1" width="9.83203125" customWidth="1"/>
    <col min="2" max="2" width="14.83203125" customWidth="1"/>
    <col min="3" max="3" width="20.83203125" customWidth="1"/>
    <col min="4" max="4" width="17.6640625" customWidth="1"/>
    <col min="5" max="5" width="22.33203125" customWidth="1"/>
    <col min="6" max="6" width="3.5" customWidth="1"/>
    <col min="7" max="7" width="8.33203125" customWidth="1"/>
    <col min="8" max="8" width="3.1640625" customWidth="1"/>
  </cols>
  <sheetData>
    <row r="1" spans="1:15" s="55" customFormat="1" ht="15">
      <c r="A1" s="97" t="s">
        <v>94</v>
      </c>
      <c r="B1" s="97"/>
      <c r="C1" s="97"/>
      <c r="D1" s="97"/>
      <c r="E1" s="97"/>
    </row>
    <row r="2" spans="1:15" ht="7.5" customHeight="1">
      <c r="A2" s="61"/>
      <c r="B2" s="61"/>
      <c r="C2" s="61"/>
      <c r="D2" s="61"/>
      <c r="E2" s="61"/>
    </row>
    <row r="3" spans="1:15" ht="81" customHeight="1" thickBot="1">
      <c r="A3" s="62"/>
      <c r="B3" s="62"/>
      <c r="C3" s="62"/>
      <c r="D3" s="62"/>
      <c r="E3" s="62"/>
    </row>
    <row r="4" spans="1:15" s="1" customFormat="1" ht="26.25" customHeight="1" thickBot="1">
      <c r="A4" s="58" t="s">
        <v>24</v>
      </c>
      <c r="B4" s="59"/>
      <c r="C4" s="59"/>
      <c r="D4" s="59"/>
      <c r="E4" s="60"/>
      <c r="F4"/>
      <c r="G4"/>
    </row>
    <row r="5" spans="1:15" ht="20.25" customHeight="1" thickBot="1">
      <c r="A5" s="80" t="s">
        <v>38</v>
      </c>
      <c r="B5" s="80"/>
      <c r="C5" s="80"/>
      <c r="D5" s="80"/>
      <c r="E5" s="80"/>
    </row>
    <row r="6" spans="1:15" ht="33" customHeight="1" thickBot="1">
      <c r="A6" s="83" t="s">
        <v>15</v>
      </c>
      <c r="B6" s="83"/>
      <c r="C6" s="14"/>
      <c r="D6" s="25" t="s">
        <v>17</v>
      </c>
      <c r="E6" s="15"/>
    </row>
    <row r="7" spans="1:15" ht="36" customHeight="1" thickBot="1">
      <c r="A7" s="83" t="s">
        <v>16</v>
      </c>
      <c r="B7" s="83"/>
      <c r="C7" s="46" t="e">
        <f>C6/(E6*0.00002295684113866)</f>
        <v>#DIV/0!</v>
      </c>
      <c r="D7" s="26"/>
      <c r="E7" s="26"/>
    </row>
    <row r="8" spans="1:15" ht="20.25" customHeight="1" thickBot="1">
      <c r="A8" s="7" t="s">
        <v>6</v>
      </c>
      <c r="B8" s="8"/>
      <c r="C8" s="81" t="s">
        <v>2</v>
      </c>
      <c r="D8" s="81"/>
      <c r="E8" s="8"/>
    </row>
    <row r="9" spans="1:15" ht="20.25" customHeight="1" thickBot="1">
      <c r="A9" s="78" t="s">
        <v>8</v>
      </c>
      <c r="B9" s="78"/>
      <c r="C9" s="78"/>
      <c r="D9" s="35">
        <f>3*SQRT(D13*43560)</f>
        <v>0</v>
      </c>
      <c r="E9" s="11" t="s">
        <v>3</v>
      </c>
    </row>
    <row r="10" spans="1:15" ht="38" customHeight="1" thickBot="1">
      <c r="A10" s="78" t="s">
        <v>23</v>
      </c>
      <c r="B10" s="78"/>
      <c r="C10" s="79"/>
      <c r="D10" s="36">
        <f>3*SQRT(D13*2*43560)</f>
        <v>0</v>
      </c>
      <c r="E10" s="16" t="s">
        <v>3</v>
      </c>
    </row>
    <row r="11" spans="1:15" ht="14" customHeight="1" thickBot="1">
      <c r="A11" s="82" t="s">
        <v>22</v>
      </c>
      <c r="B11" s="82"/>
      <c r="C11" s="9"/>
      <c r="D11" s="9"/>
      <c r="E11" s="32"/>
    </row>
    <row r="12" spans="1:15" ht="34" customHeight="1" thickBot="1">
      <c r="A12" s="17" t="s">
        <v>5</v>
      </c>
      <c r="B12" s="18" t="s">
        <v>0</v>
      </c>
      <c r="C12" s="18" t="s">
        <v>10</v>
      </c>
      <c r="D12" s="18" t="s">
        <v>1</v>
      </c>
      <c r="E12" s="18" t="s">
        <v>11</v>
      </c>
      <c r="F12" s="31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6" customFormat="1" ht="15" thickBot="1">
      <c r="A13" s="20" t="s">
        <v>4</v>
      </c>
      <c r="B13" s="29">
        <v>0</v>
      </c>
      <c r="C13" s="21">
        <f>E6</f>
        <v>0</v>
      </c>
      <c r="D13" s="21">
        <f>(0.00002295684113866)*C13</f>
        <v>0</v>
      </c>
      <c r="E13" s="21">
        <f>C6</f>
        <v>0</v>
      </c>
      <c r="F13" s="31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5" thickBot="1">
      <c r="A14" s="19">
        <v>1</v>
      </c>
      <c r="B14" s="3"/>
      <c r="C14" s="4"/>
      <c r="D14" s="12">
        <f t="shared" ref="D14:D47" si="0">(0.00002295684113866)*C14</f>
        <v>0</v>
      </c>
      <c r="E14" s="4"/>
      <c r="F14" s="31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5" thickBot="1">
      <c r="A15" s="5">
        <v>1</v>
      </c>
      <c r="B15" s="3"/>
      <c r="C15" s="4"/>
      <c r="D15" s="12">
        <f t="shared" si="0"/>
        <v>0</v>
      </c>
      <c r="E15" s="4"/>
      <c r="F15" s="2"/>
      <c r="G15" s="2"/>
    </row>
    <row r="16" spans="1:15" ht="15" thickBot="1">
      <c r="A16" s="10">
        <v>1</v>
      </c>
      <c r="B16" s="3"/>
      <c r="C16" s="4"/>
      <c r="D16" s="12">
        <f t="shared" si="0"/>
        <v>0</v>
      </c>
      <c r="E16" s="4"/>
      <c r="F16" s="2"/>
      <c r="G16" s="2"/>
    </row>
    <row r="17" spans="1:7" ht="15" thickBot="1">
      <c r="A17" s="10" t="s">
        <v>40</v>
      </c>
      <c r="B17" s="3"/>
      <c r="C17" s="4"/>
      <c r="D17" s="12">
        <f t="shared" si="0"/>
        <v>0</v>
      </c>
      <c r="E17" s="4"/>
      <c r="F17" s="2"/>
      <c r="G17" s="2"/>
    </row>
    <row r="18" spans="1:7" ht="15" thickBot="1">
      <c r="A18" s="10" t="s">
        <v>40</v>
      </c>
      <c r="B18" s="3"/>
      <c r="C18" s="4"/>
      <c r="D18" s="12">
        <f t="shared" si="0"/>
        <v>0</v>
      </c>
      <c r="E18" s="4"/>
      <c r="F18" s="2"/>
      <c r="G18" s="2"/>
    </row>
    <row r="19" spans="1:7" ht="15" thickBot="1">
      <c r="A19" s="10" t="s">
        <v>40</v>
      </c>
      <c r="B19" s="3"/>
      <c r="C19" s="4"/>
      <c r="D19" s="12">
        <f t="shared" si="0"/>
        <v>0</v>
      </c>
      <c r="E19" s="4"/>
      <c r="F19" s="2"/>
      <c r="G19" s="2"/>
    </row>
    <row r="20" spans="1:7" ht="15" thickBot="1">
      <c r="A20" s="10"/>
      <c r="B20" s="3"/>
      <c r="C20" s="4"/>
      <c r="D20" s="12">
        <f t="shared" si="0"/>
        <v>0</v>
      </c>
      <c r="E20" s="4"/>
      <c r="F20" s="2"/>
      <c r="G20" s="2"/>
    </row>
    <row r="21" spans="1:7" ht="15" thickBot="1">
      <c r="A21" s="10"/>
      <c r="B21" s="3"/>
      <c r="C21" s="4"/>
      <c r="D21" s="12">
        <f t="shared" si="0"/>
        <v>0</v>
      </c>
      <c r="E21" s="4"/>
      <c r="F21" s="2"/>
      <c r="G21" s="2"/>
    </row>
    <row r="22" spans="1:7" ht="15" thickBot="1">
      <c r="A22" s="10"/>
      <c r="B22" s="3"/>
      <c r="C22" s="4"/>
      <c r="D22" s="12">
        <f t="shared" si="0"/>
        <v>0</v>
      </c>
      <c r="E22" s="4"/>
      <c r="F22" s="2"/>
      <c r="G22" s="2"/>
    </row>
    <row r="23" spans="1:7" ht="15" thickBot="1">
      <c r="A23" s="10"/>
      <c r="B23" s="3"/>
      <c r="C23" s="4"/>
      <c r="D23" s="12">
        <f t="shared" si="0"/>
        <v>0</v>
      </c>
      <c r="E23" s="4"/>
      <c r="F23" s="2"/>
      <c r="G23" s="2"/>
    </row>
    <row r="24" spans="1:7" ht="15" thickBot="1">
      <c r="A24" s="10"/>
      <c r="B24" s="3"/>
      <c r="C24" s="4"/>
      <c r="D24" s="12">
        <f t="shared" si="0"/>
        <v>0</v>
      </c>
      <c r="E24" s="4"/>
      <c r="F24" s="2"/>
      <c r="G24" s="2"/>
    </row>
    <row r="25" spans="1:7" ht="15" thickBot="1">
      <c r="A25" s="10"/>
      <c r="B25" s="3"/>
      <c r="C25" s="4"/>
      <c r="D25" s="12">
        <f t="shared" si="0"/>
        <v>0</v>
      </c>
      <c r="E25" s="4"/>
      <c r="F25" s="2"/>
      <c r="G25" s="2"/>
    </row>
    <row r="26" spans="1:7" ht="15" thickBot="1">
      <c r="A26" s="10"/>
      <c r="B26" s="3"/>
      <c r="C26" s="4"/>
      <c r="D26" s="12">
        <f t="shared" si="0"/>
        <v>0</v>
      </c>
      <c r="E26" s="4"/>
      <c r="F26" s="2"/>
      <c r="G26" s="2"/>
    </row>
    <row r="27" spans="1:7" ht="15" thickBot="1">
      <c r="A27" s="10"/>
      <c r="B27" s="3"/>
      <c r="C27" s="4"/>
      <c r="D27" s="12">
        <f t="shared" si="0"/>
        <v>0</v>
      </c>
      <c r="E27" s="4"/>
      <c r="F27" s="2"/>
      <c r="G27" s="2"/>
    </row>
    <row r="28" spans="1:7" ht="15" thickBot="1">
      <c r="A28" s="10"/>
      <c r="B28" s="3"/>
      <c r="C28" s="34"/>
      <c r="D28" s="12">
        <f t="shared" si="0"/>
        <v>0</v>
      </c>
      <c r="E28" s="4"/>
      <c r="F28" s="2"/>
      <c r="G28" s="2"/>
    </row>
    <row r="29" spans="1:7" ht="15" thickBot="1">
      <c r="A29" s="10"/>
      <c r="B29" s="3"/>
      <c r="C29" s="4"/>
      <c r="D29" s="12">
        <f t="shared" si="0"/>
        <v>0</v>
      </c>
      <c r="E29" s="4"/>
      <c r="F29" s="2"/>
      <c r="G29" s="2"/>
    </row>
    <row r="30" spans="1:7" ht="15" thickBot="1">
      <c r="A30" s="10"/>
      <c r="B30" s="3"/>
      <c r="C30" s="4"/>
      <c r="D30" s="12">
        <f t="shared" si="0"/>
        <v>0</v>
      </c>
      <c r="E30" s="4"/>
      <c r="F30" s="2"/>
      <c r="G30" s="2"/>
    </row>
    <row r="31" spans="1:7" ht="15" thickBot="1">
      <c r="A31" s="10"/>
      <c r="B31" s="3"/>
      <c r="C31" s="4"/>
      <c r="D31" s="12">
        <f t="shared" si="0"/>
        <v>0</v>
      </c>
      <c r="E31" s="4"/>
      <c r="F31" s="2"/>
      <c r="G31" s="2"/>
    </row>
    <row r="32" spans="1:7" ht="15" thickBot="1">
      <c r="A32" s="10"/>
      <c r="B32" s="3"/>
      <c r="C32" s="4"/>
      <c r="D32" s="12">
        <f t="shared" si="0"/>
        <v>0</v>
      </c>
      <c r="E32" s="4"/>
      <c r="F32" s="2"/>
      <c r="G32" s="2"/>
    </row>
    <row r="33" spans="1:7" ht="15" thickBot="1">
      <c r="A33" s="10"/>
      <c r="B33" s="3"/>
      <c r="C33" s="4"/>
      <c r="D33" s="12">
        <f t="shared" si="0"/>
        <v>0</v>
      </c>
      <c r="E33" s="4"/>
      <c r="F33" s="2"/>
      <c r="G33" s="2"/>
    </row>
    <row r="34" spans="1:7" ht="15" thickBot="1">
      <c r="A34" s="10"/>
      <c r="B34" s="3"/>
      <c r="C34" s="4"/>
      <c r="D34" s="12">
        <f t="shared" si="0"/>
        <v>0</v>
      </c>
      <c r="E34" s="4"/>
      <c r="F34" s="2"/>
      <c r="G34" s="2"/>
    </row>
    <row r="35" spans="1:7" ht="15" thickBot="1">
      <c r="A35" s="10"/>
      <c r="B35" s="3"/>
      <c r="C35" s="4"/>
      <c r="D35" s="12">
        <f t="shared" si="0"/>
        <v>0</v>
      </c>
      <c r="E35" s="4"/>
      <c r="F35" s="2"/>
      <c r="G35" s="2"/>
    </row>
    <row r="36" spans="1:7" ht="15" thickBot="1">
      <c r="A36" s="10"/>
      <c r="B36" s="3"/>
      <c r="C36" s="4"/>
      <c r="D36" s="12">
        <f t="shared" si="0"/>
        <v>0</v>
      </c>
      <c r="E36" s="4"/>
      <c r="F36" s="2"/>
      <c r="G36" s="2"/>
    </row>
    <row r="37" spans="1:7" ht="15" thickBot="1">
      <c r="A37" s="10"/>
      <c r="B37" s="3"/>
      <c r="C37" s="4"/>
      <c r="D37" s="12">
        <f t="shared" si="0"/>
        <v>0</v>
      </c>
      <c r="E37" s="4"/>
      <c r="F37" s="2"/>
      <c r="G37" s="2"/>
    </row>
    <row r="38" spans="1:7" ht="15" thickBot="1">
      <c r="A38" s="10"/>
      <c r="B38" s="3"/>
      <c r="C38" s="4"/>
      <c r="D38" s="12">
        <f t="shared" si="0"/>
        <v>0</v>
      </c>
      <c r="E38" s="4"/>
      <c r="F38" s="2"/>
      <c r="G38" s="2"/>
    </row>
    <row r="39" spans="1:7" ht="15" thickBot="1">
      <c r="A39" s="10"/>
      <c r="B39" s="3"/>
      <c r="C39" s="4"/>
      <c r="D39" s="12">
        <f t="shared" si="0"/>
        <v>0</v>
      </c>
      <c r="E39" s="4"/>
      <c r="F39" s="2"/>
      <c r="G39" s="2"/>
    </row>
    <row r="40" spans="1:7" ht="15" thickBot="1">
      <c r="A40" s="10"/>
      <c r="B40" s="3"/>
      <c r="C40" s="4"/>
      <c r="D40" s="12">
        <f t="shared" si="0"/>
        <v>0</v>
      </c>
      <c r="E40" s="4"/>
      <c r="F40" s="2"/>
      <c r="G40" s="2"/>
    </row>
    <row r="41" spans="1:7" ht="15" thickBot="1">
      <c r="A41" s="10"/>
      <c r="B41" s="3"/>
      <c r="C41" s="4"/>
      <c r="D41" s="12">
        <f t="shared" si="0"/>
        <v>0</v>
      </c>
      <c r="E41" s="4"/>
      <c r="F41" s="2"/>
      <c r="G41" s="2"/>
    </row>
    <row r="42" spans="1:7" ht="15" thickBot="1">
      <c r="A42" s="10"/>
      <c r="B42" s="3"/>
      <c r="C42" s="4"/>
      <c r="D42" s="12">
        <f t="shared" si="0"/>
        <v>0</v>
      </c>
      <c r="E42" s="4"/>
      <c r="F42" s="2"/>
      <c r="G42" s="2"/>
    </row>
    <row r="43" spans="1:7" ht="15" thickBot="1">
      <c r="A43" s="10"/>
      <c r="B43" s="3"/>
      <c r="C43" s="4"/>
      <c r="D43" s="12">
        <f t="shared" si="0"/>
        <v>0</v>
      </c>
      <c r="E43" s="4"/>
      <c r="F43" s="2"/>
      <c r="G43" s="2"/>
    </row>
    <row r="44" spans="1:7" ht="15" thickBot="1">
      <c r="A44" s="10"/>
      <c r="B44" s="3"/>
      <c r="C44" s="4"/>
      <c r="D44" s="12">
        <f t="shared" si="0"/>
        <v>0</v>
      </c>
      <c r="E44" s="4"/>
      <c r="F44" s="2"/>
      <c r="G44" s="2"/>
    </row>
    <row r="45" spans="1:7" ht="15" thickBot="1">
      <c r="A45" s="10"/>
      <c r="B45" s="3"/>
      <c r="C45" s="4"/>
      <c r="D45" s="12">
        <f t="shared" si="0"/>
        <v>0</v>
      </c>
      <c r="E45" s="4"/>
      <c r="F45" s="2"/>
      <c r="G45" s="2"/>
    </row>
    <row r="46" spans="1:7" ht="15" thickBot="1">
      <c r="A46" s="10"/>
      <c r="B46" s="3"/>
      <c r="C46" s="4"/>
      <c r="D46" s="12">
        <f t="shared" si="0"/>
        <v>0</v>
      </c>
      <c r="E46" s="4"/>
      <c r="F46" s="2"/>
      <c r="G46" s="2"/>
    </row>
    <row r="47" spans="1:7" ht="15" thickBot="1">
      <c r="A47" s="5"/>
      <c r="B47" s="3"/>
      <c r="C47" s="4"/>
      <c r="D47" s="12">
        <f t="shared" si="0"/>
        <v>0</v>
      </c>
      <c r="E47" s="4"/>
      <c r="F47" s="2"/>
      <c r="G47" s="2"/>
    </row>
    <row r="48" spans="1:7" ht="31" thickBot="1">
      <c r="A48" s="72"/>
      <c r="B48" s="73"/>
      <c r="C48" s="74"/>
      <c r="D48" s="22" t="s">
        <v>7</v>
      </c>
      <c r="E48" s="22" t="s">
        <v>90</v>
      </c>
      <c r="F48" s="2"/>
      <c r="G48" s="2"/>
    </row>
    <row r="49" spans="1:14" ht="15" thickBot="1">
      <c r="A49" s="75"/>
      <c r="B49" s="76"/>
      <c r="C49" s="77"/>
      <c r="D49" s="13">
        <f>SUM(D14:D47)</f>
        <v>0</v>
      </c>
      <c r="E49" s="13">
        <f>SUM(E14:E47)</f>
        <v>0</v>
      </c>
      <c r="F49" s="39"/>
      <c r="G49" s="24"/>
    </row>
    <row r="50" spans="1:14" ht="37" customHeight="1" thickBot="1">
      <c r="A50" s="67" t="s">
        <v>37</v>
      </c>
      <c r="B50" s="68"/>
      <c r="C50" s="68"/>
      <c r="D50" s="68"/>
      <c r="E50" s="69"/>
      <c r="F50" s="39"/>
      <c r="G50" s="24"/>
    </row>
    <row r="51" spans="1:14" ht="17" customHeight="1" thickBot="1">
      <c r="A51" s="63" t="s">
        <v>9</v>
      </c>
      <c r="B51" s="63"/>
      <c r="C51" s="64"/>
      <c r="D51" s="70" t="e">
        <f>E49/D49</f>
        <v>#DIV/0!</v>
      </c>
      <c r="E51" s="71"/>
      <c r="F51" s="49" t="s">
        <v>25</v>
      </c>
      <c r="G51" s="48">
        <v>120000</v>
      </c>
      <c r="H51" s="50" t="s">
        <v>36</v>
      </c>
      <c r="I51" s="37"/>
      <c r="J51" s="37"/>
      <c r="K51" s="37"/>
      <c r="L51" s="37"/>
      <c r="M51" s="37"/>
      <c r="N51" s="37"/>
    </row>
    <row r="52" spans="1:14" ht="35" customHeight="1" thickBot="1">
      <c r="A52" s="67" t="s">
        <v>93</v>
      </c>
      <c r="B52" s="68"/>
      <c r="C52" s="68"/>
      <c r="D52" s="68"/>
      <c r="E52" s="69"/>
      <c r="F52" s="24"/>
      <c r="G52" s="40"/>
      <c r="H52" s="37"/>
      <c r="I52" s="37"/>
      <c r="J52" s="37"/>
      <c r="K52" s="37"/>
      <c r="L52" s="37"/>
      <c r="M52" s="37"/>
      <c r="N52" s="37"/>
    </row>
    <row r="53" spans="1:14" ht="17" thickBot="1">
      <c r="A53" s="63" t="s">
        <v>27</v>
      </c>
      <c r="B53" s="63"/>
      <c r="C53" s="64"/>
      <c r="D53" s="65" t="e">
        <f>C7</f>
        <v>#DIV/0!</v>
      </c>
      <c r="E53" s="66"/>
      <c r="F53" s="49" t="s">
        <v>25</v>
      </c>
      <c r="G53" s="47" t="e">
        <f>2*D51</f>
        <v>#DIV/0!</v>
      </c>
      <c r="H53" s="51" t="s">
        <v>36</v>
      </c>
    </row>
    <row r="54" spans="1:14">
      <c r="D54" s="38"/>
      <c r="E54" s="38"/>
      <c r="F54" s="24"/>
      <c r="G54" s="24"/>
    </row>
    <row r="55" spans="1:14" ht="18">
      <c r="A55" s="33" t="s">
        <v>13</v>
      </c>
      <c r="B55" s="33"/>
      <c r="C55" s="57" t="s">
        <v>26</v>
      </c>
      <c r="D55" s="57"/>
      <c r="E55" s="57"/>
      <c r="F55" s="37"/>
      <c r="G55" s="37"/>
      <c r="H55" s="37"/>
      <c r="I55" s="37"/>
      <c r="J55" s="37"/>
      <c r="K55" s="37"/>
      <c r="L55" s="37"/>
      <c r="M55" s="37"/>
      <c r="N55" s="37"/>
    </row>
  </sheetData>
  <mergeCells count="18">
    <mergeCell ref="A6:B6"/>
    <mergeCell ref="A7:B7"/>
    <mergeCell ref="A1:E1"/>
    <mergeCell ref="C55:E55"/>
    <mergeCell ref="A4:E4"/>
    <mergeCell ref="A2:E3"/>
    <mergeCell ref="A53:C53"/>
    <mergeCell ref="D53:E53"/>
    <mergeCell ref="A50:E50"/>
    <mergeCell ref="A52:E52"/>
    <mergeCell ref="D51:E51"/>
    <mergeCell ref="A51:C51"/>
    <mergeCell ref="A48:C49"/>
    <mergeCell ref="A10:C10"/>
    <mergeCell ref="A5:E5"/>
    <mergeCell ref="C8:D8"/>
    <mergeCell ref="A9:C9"/>
    <mergeCell ref="A11:B11"/>
  </mergeCells>
  <phoneticPr fontId="12" type="noConversion"/>
  <conditionalFormatting sqref="D51:E51">
    <cfRule type="cellIs" dxfId="13" priority="14" operator="greaterThan">
      <formula>120000</formula>
    </cfRule>
    <cfRule type="cellIs" dxfId="12" priority="15" operator="lessThan">
      <formula>120000</formula>
    </cfRule>
  </conditionalFormatting>
  <conditionalFormatting sqref="A10:C10">
    <cfRule type="expression" dxfId="11" priority="9">
      <formula>E73(y)</formula>
    </cfRule>
    <cfRule type="colorScale" priority="13">
      <colorScale>
        <cfvo type="formula" val="&quot;e6=y&quot;"/>
        <cfvo type="formula" val="&quot;e6=n&quot;"/>
        <color theme="0" tint="-0.14999847407452621"/>
        <color theme="0"/>
      </colorScale>
    </cfRule>
  </conditionalFormatting>
  <conditionalFormatting sqref="D53:E53">
    <cfRule type="cellIs" dxfId="10" priority="1" operator="lessThan">
      <formula>$G$53</formula>
    </cfRule>
    <cfRule type="cellIs" dxfId="9" priority="2" operator="greaterThan">
      <formula>$G$53</formula>
    </cfRule>
  </conditionalFormatting>
  <conditionalFormatting sqref="E10">
    <cfRule type="expression" dxfId="8" priority="18">
      <formula>H73(y)</formula>
    </cfRule>
    <cfRule type="colorScale" priority="19">
      <colorScale>
        <cfvo type="formula" val="&quot;e6=y&quot;"/>
        <cfvo type="formula" val="&quot;e6=n&quot;"/>
        <color theme="0" tint="-0.14999847407452621"/>
        <color theme="0"/>
      </colorScale>
    </cfRule>
  </conditionalFormatting>
  <conditionalFormatting sqref="D10">
    <cfRule type="expression" dxfId="7" priority="20">
      <formula>#REF!(y)</formula>
    </cfRule>
    <cfRule type="colorScale" priority="21">
      <colorScale>
        <cfvo type="formula" val="&quot;e6=y&quot;"/>
        <cfvo type="formula" val="&quot;e6=n&quot;"/>
        <color theme="0" tint="-0.14999847407452621"/>
        <color theme="0"/>
      </colorScale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P7" sqref="P7"/>
    </sheetView>
  </sheetViews>
  <sheetFormatPr baseColWidth="10" defaultRowHeight="14" x14ac:dyDescent="0"/>
  <cols>
    <col min="6" max="6" width="11" customWidth="1"/>
    <col min="8" max="8" width="10.83203125" customWidth="1"/>
    <col min="9" max="9" width="9.33203125" customWidth="1"/>
    <col min="10" max="10" width="11.6640625" customWidth="1"/>
    <col min="11" max="11" width="11.5" customWidth="1"/>
    <col min="12" max="12" width="10.83203125" customWidth="1"/>
    <col min="13" max="13" width="8" customWidth="1"/>
  </cols>
  <sheetData>
    <row r="1" spans="1:14" ht="19" customHeight="1">
      <c r="A1" s="27" t="s">
        <v>12</v>
      </c>
      <c r="B1" s="27"/>
      <c r="C1" s="27"/>
      <c r="D1" s="27"/>
      <c r="E1" s="86"/>
      <c r="F1" s="86"/>
      <c r="G1" s="86"/>
      <c r="H1" s="30"/>
      <c r="I1" s="30"/>
      <c r="J1" s="30"/>
      <c r="K1" s="30"/>
      <c r="L1" s="30"/>
      <c r="M1" s="30"/>
      <c r="N1" s="30"/>
    </row>
    <row r="2" spans="1:14" ht="16" customHeight="1">
      <c r="A2" s="87" t="str">
        <f>DD!A5</f>
        <v>Project Title: Sample Project Title</v>
      </c>
      <c r="B2" s="87"/>
      <c r="C2" s="87"/>
      <c r="D2" s="87"/>
      <c r="E2" s="87"/>
      <c r="F2" s="87"/>
      <c r="G2" s="87"/>
      <c r="H2" s="30"/>
      <c r="I2" s="30"/>
      <c r="J2" s="30"/>
      <c r="K2" s="30"/>
      <c r="L2" s="30"/>
      <c r="M2" s="30"/>
      <c r="N2" s="30"/>
    </row>
    <row r="3" spans="1:14">
      <c r="A3" s="39" t="s">
        <v>20</v>
      </c>
      <c r="B3" s="88">
        <f>DD!B13</f>
        <v>0</v>
      </c>
      <c r="C3" s="88"/>
      <c r="D3" s="88"/>
      <c r="E3" s="88"/>
      <c r="F3" s="88"/>
      <c r="G3" s="2"/>
      <c r="H3" s="30"/>
      <c r="I3" s="30"/>
      <c r="J3" s="30"/>
      <c r="K3" s="30"/>
      <c r="L3" s="30"/>
      <c r="M3" s="30"/>
      <c r="N3" s="30"/>
    </row>
    <row r="4" spans="1:14">
      <c r="A4" s="39" t="s">
        <v>14</v>
      </c>
      <c r="B4" s="2"/>
      <c r="C4" s="2"/>
      <c r="D4" s="2"/>
      <c r="E4" s="43">
        <f>DD!D9</f>
        <v>0</v>
      </c>
      <c r="F4" s="2" t="s">
        <v>3</v>
      </c>
      <c r="G4" s="2"/>
      <c r="H4" s="30"/>
      <c r="I4" s="30"/>
      <c r="J4" s="44"/>
      <c r="K4" s="42"/>
      <c r="L4" s="42"/>
      <c r="M4" s="42"/>
      <c r="N4" s="42"/>
    </row>
    <row r="5" spans="1:14" ht="19">
      <c r="A5" s="39" t="s">
        <v>33</v>
      </c>
      <c r="B5" s="2"/>
      <c r="C5" s="2"/>
      <c r="D5" s="2"/>
      <c r="E5" s="43">
        <f>DD!D10</f>
        <v>0</v>
      </c>
      <c r="F5" s="2" t="s">
        <v>3</v>
      </c>
      <c r="G5" s="2"/>
      <c r="H5" s="54" t="s">
        <v>89</v>
      </c>
      <c r="I5" s="54"/>
      <c r="J5" s="54"/>
      <c r="K5" s="54"/>
      <c r="L5" s="54"/>
      <c r="M5" s="54"/>
      <c r="N5" s="54"/>
    </row>
    <row r="6" spans="1:14" ht="14" customHeight="1">
      <c r="A6" s="88"/>
      <c r="B6" s="88"/>
      <c r="C6" s="88"/>
      <c r="D6" s="88"/>
      <c r="E6" s="88"/>
      <c r="F6" s="88"/>
      <c r="G6" s="88"/>
      <c r="H6" s="89" t="s">
        <v>19</v>
      </c>
      <c r="I6" s="89"/>
      <c r="J6" s="94"/>
      <c r="K6" s="90" t="s">
        <v>18</v>
      </c>
      <c r="L6" s="42"/>
      <c r="M6" s="42"/>
      <c r="N6" s="42"/>
    </row>
    <row r="7" spans="1:14" ht="14" customHeight="1">
      <c r="A7" s="61"/>
      <c r="B7" s="61"/>
      <c r="C7" s="61"/>
      <c r="D7" s="61"/>
      <c r="E7" s="61"/>
      <c r="F7" s="61"/>
      <c r="G7" s="61"/>
      <c r="H7" s="89"/>
      <c r="I7" s="89"/>
      <c r="J7" s="94"/>
      <c r="K7" s="90"/>
      <c r="L7" s="42"/>
      <c r="M7" s="42"/>
      <c r="N7" s="42"/>
    </row>
    <row r="8" spans="1:14" ht="14" customHeight="1">
      <c r="A8" s="61"/>
      <c r="B8" s="61"/>
      <c r="C8" s="61"/>
      <c r="D8" s="61"/>
      <c r="E8" s="61"/>
      <c r="F8" s="61"/>
      <c r="G8" s="61"/>
      <c r="H8" s="89"/>
      <c r="I8" s="89"/>
      <c r="J8" s="94"/>
      <c r="K8" s="90"/>
      <c r="L8" s="42"/>
      <c r="M8" s="42"/>
      <c r="N8" s="42"/>
    </row>
    <row r="9" spans="1:14" ht="14" customHeight="1">
      <c r="A9" s="61"/>
      <c r="B9" s="61"/>
      <c r="C9" s="61"/>
      <c r="D9" s="61"/>
      <c r="E9" s="61"/>
      <c r="F9" s="61"/>
      <c r="G9" s="61"/>
      <c r="H9" s="89"/>
      <c r="I9" s="89"/>
      <c r="J9" s="94"/>
      <c r="K9" s="90"/>
      <c r="L9" s="42"/>
      <c r="M9" s="42"/>
      <c r="N9" s="42"/>
    </row>
    <row r="10" spans="1:14" ht="14" customHeight="1">
      <c r="A10" s="61"/>
      <c r="B10" s="61"/>
      <c r="C10" s="61"/>
      <c r="D10" s="61"/>
      <c r="E10" s="61"/>
      <c r="F10" s="61"/>
      <c r="G10" s="61"/>
      <c r="H10" s="89"/>
      <c r="I10" s="89"/>
      <c r="J10" s="94"/>
      <c r="K10" s="90"/>
      <c r="L10" s="42"/>
      <c r="M10" s="42"/>
      <c r="N10" s="42"/>
    </row>
    <row r="11" spans="1:14" ht="14" customHeight="1">
      <c r="A11" s="61"/>
      <c r="B11" s="61"/>
      <c r="C11" s="61"/>
      <c r="D11" s="61"/>
      <c r="E11" s="61"/>
      <c r="F11" s="61"/>
      <c r="G11" s="61"/>
      <c r="H11" s="89"/>
      <c r="I11" s="89"/>
      <c r="J11" s="94"/>
      <c r="K11" s="41"/>
      <c r="L11" s="42"/>
      <c r="M11" s="42"/>
      <c r="N11" s="42"/>
    </row>
    <row r="12" spans="1:14" ht="14" customHeight="1">
      <c r="A12" s="61"/>
      <c r="B12" s="61"/>
      <c r="C12" s="61"/>
      <c r="D12" s="61"/>
      <c r="E12" s="61"/>
      <c r="F12" s="61"/>
      <c r="G12" s="61"/>
      <c r="H12" s="89"/>
      <c r="I12" s="89"/>
      <c r="J12" s="94"/>
      <c r="K12" s="41"/>
      <c r="L12" s="42"/>
      <c r="M12" s="42"/>
      <c r="N12" s="42"/>
    </row>
    <row r="13" spans="1:14" ht="14" customHeight="1">
      <c r="A13" s="61"/>
      <c r="B13" s="61"/>
      <c r="C13" s="61"/>
      <c r="D13" s="61"/>
      <c r="E13" s="61"/>
      <c r="F13" s="61"/>
      <c r="G13" s="61"/>
      <c r="H13" s="89"/>
      <c r="I13" s="89"/>
      <c r="J13" s="94"/>
      <c r="K13" s="41"/>
      <c r="L13" s="42"/>
      <c r="M13" s="42"/>
      <c r="N13" s="42"/>
    </row>
    <row r="14" spans="1:14" ht="14" customHeight="1">
      <c r="A14" s="61"/>
      <c r="B14" s="61"/>
      <c r="C14" s="61"/>
      <c r="D14" s="61"/>
      <c r="E14" s="61"/>
      <c r="F14" s="61"/>
      <c r="G14" s="61"/>
      <c r="H14" s="89"/>
      <c r="I14" s="89"/>
      <c r="J14" s="94"/>
      <c r="K14" s="41"/>
      <c r="L14" s="2" t="s">
        <v>28</v>
      </c>
      <c r="M14" s="42"/>
      <c r="N14" s="42"/>
    </row>
    <row r="15" spans="1:14" ht="14" customHeight="1">
      <c r="A15" s="61"/>
      <c r="B15" s="61"/>
      <c r="C15" s="61"/>
      <c r="D15" s="61"/>
      <c r="E15" s="61"/>
      <c r="F15" s="61"/>
      <c r="G15" s="61"/>
      <c r="H15" s="89"/>
      <c r="I15" s="89"/>
      <c r="J15" s="94"/>
      <c r="K15" s="41"/>
      <c r="L15" s="45" t="s">
        <v>29</v>
      </c>
      <c r="M15" s="2" t="e">
        <f>E4/E5</f>
        <v>#DIV/0!</v>
      </c>
      <c r="N15" s="42"/>
    </row>
    <row r="16" spans="1:14" ht="14" customHeight="1">
      <c r="A16" s="61"/>
      <c r="B16" s="61"/>
      <c r="C16" s="61"/>
      <c r="D16" s="61"/>
      <c r="E16" s="61"/>
      <c r="F16" s="61"/>
      <c r="G16" s="61"/>
      <c r="H16" s="89"/>
      <c r="I16" s="89"/>
      <c r="J16" s="94"/>
      <c r="K16" s="41"/>
      <c r="L16" s="42"/>
      <c r="M16" s="42"/>
      <c r="N16" s="42"/>
    </row>
    <row r="17" spans="1:14" ht="14" customHeight="1">
      <c r="A17" s="61"/>
      <c r="B17" s="61"/>
      <c r="C17" s="61"/>
      <c r="D17" s="61"/>
      <c r="E17" s="61"/>
      <c r="F17" s="61"/>
      <c r="G17" s="61"/>
      <c r="H17" s="89"/>
      <c r="I17" s="89"/>
      <c r="J17" s="94"/>
      <c r="K17" s="41"/>
      <c r="L17" s="42"/>
      <c r="M17" s="42"/>
      <c r="N17" s="42"/>
    </row>
    <row r="18" spans="1:14" ht="14" customHeight="1">
      <c r="A18" s="61"/>
      <c r="B18" s="61"/>
      <c r="C18" s="61"/>
      <c r="D18" s="61"/>
      <c r="E18" s="61"/>
      <c r="F18" s="61"/>
      <c r="G18" s="61"/>
      <c r="H18" s="89"/>
      <c r="I18" s="89"/>
      <c r="J18" s="94"/>
      <c r="K18" s="41"/>
      <c r="L18" s="42"/>
      <c r="M18" s="42"/>
      <c r="N18" s="42"/>
    </row>
    <row r="19" spans="1:14" ht="14" customHeight="1">
      <c r="A19" s="61"/>
      <c r="B19" s="61"/>
      <c r="C19" s="61"/>
      <c r="D19" s="61"/>
      <c r="E19" s="61"/>
      <c r="F19" s="61"/>
      <c r="G19" s="61"/>
      <c r="H19" s="89"/>
      <c r="I19" s="89"/>
      <c r="J19" s="94"/>
      <c r="K19" s="41"/>
      <c r="L19" s="42"/>
      <c r="M19" s="42"/>
      <c r="N19" s="42"/>
    </row>
    <row r="20" spans="1:14" ht="19" customHeight="1">
      <c r="A20" s="61"/>
      <c r="B20" s="61"/>
      <c r="C20" s="61"/>
      <c r="D20" s="61"/>
      <c r="E20" s="61"/>
      <c r="F20" s="61"/>
      <c r="G20" s="61"/>
      <c r="H20" s="53" t="s">
        <v>30</v>
      </c>
      <c r="I20" s="53"/>
      <c r="J20" s="53"/>
      <c r="K20" s="53"/>
      <c r="L20" s="53"/>
      <c r="M20" s="53"/>
      <c r="N20" s="30"/>
    </row>
    <row r="21" spans="1:14" ht="14" customHeight="1">
      <c r="A21" s="61"/>
      <c r="B21" s="61"/>
      <c r="C21" s="61"/>
      <c r="D21" s="61"/>
      <c r="E21" s="61"/>
      <c r="F21" s="61"/>
      <c r="G21" s="61"/>
      <c r="H21" s="53"/>
      <c r="I21" s="53" t="s">
        <v>39</v>
      </c>
      <c r="J21" s="53"/>
      <c r="K21" s="53"/>
      <c r="L21" s="53"/>
      <c r="M21" s="53"/>
      <c r="N21" s="30"/>
    </row>
    <row r="22" spans="1:14">
      <c r="A22" s="61"/>
      <c r="B22" s="61"/>
      <c r="C22" s="61"/>
      <c r="D22" s="61"/>
      <c r="E22" s="61"/>
      <c r="F22" s="61"/>
      <c r="G22" s="61"/>
      <c r="H22" s="30"/>
      <c r="I22" s="30"/>
      <c r="J22" s="30"/>
      <c r="K22" s="30"/>
      <c r="L22" s="30"/>
      <c r="M22" s="30"/>
      <c r="N22" s="30"/>
    </row>
    <row r="23" spans="1:14">
      <c r="A23" s="61"/>
      <c r="B23" s="61"/>
      <c r="C23" s="61"/>
      <c r="D23" s="61"/>
      <c r="E23" s="61"/>
      <c r="F23" s="61"/>
      <c r="G23" s="61"/>
      <c r="H23" s="30"/>
      <c r="I23" s="30"/>
      <c r="J23" s="30"/>
      <c r="K23" s="30"/>
      <c r="L23" s="30"/>
      <c r="M23" s="30"/>
      <c r="N23" s="30"/>
    </row>
    <row r="24" spans="1:14">
      <c r="A24" s="61"/>
      <c r="B24" s="61"/>
      <c r="C24" s="61"/>
      <c r="D24" s="61"/>
      <c r="E24" s="61"/>
      <c r="F24" s="61"/>
      <c r="G24" s="61"/>
      <c r="H24" s="30"/>
      <c r="I24" s="30"/>
      <c r="J24" s="30"/>
      <c r="K24" s="30"/>
      <c r="L24" s="30"/>
      <c r="M24" s="30"/>
      <c r="N24" s="30"/>
    </row>
    <row r="25" spans="1:14">
      <c r="A25" s="61"/>
      <c r="B25" s="61"/>
      <c r="C25" s="61"/>
      <c r="D25" s="61"/>
      <c r="E25" s="61"/>
      <c r="F25" s="61"/>
      <c r="G25" s="61"/>
      <c r="H25" s="30"/>
      <c r="I25" s="30"/>
      <c r="J25" s="30"/>
      <c r="K25" s="30"/>
      <c r="L25" s="30"/>
      <c r="M25" s="30"/>
      <c r="N25" s="30"/>
    </row>
    <row r="26" spans="1:14">
      <c r="A26" s="61"/>
      <c r="B26" s="61"/>
      <c r="C26" s="61"/>
      <c r="D26" s="61"/>
      <c r="E26" s="61"/>
      <c r="F26" s="61"/>
      <c r="G26" s="61"/>
      <c r="H26" s="30"/>
      <c r="I26" s="30"/>
      <c r="J26" s="30"/>
      <c r="K26" s="30"/>
      <c r="L26" s="30"/>
      <c r="M26" s="30"/>
      <c r="N26" s="30"/>
    </row>
    <row r="27" spans="1:14">
      <c r="A27" s="61"/>
      <c r="B27" s="61"/>
      <c r="C27" s="61"/>
      <c r="D27" s="61"/>
      <c r="E27" s="61"/>
      <c r="F27" s="61"/>
      <c r="G27" s="61"/>
      <c r="H27" s="30"/>
      <c r="I27" s="30"/>
      <c r="J27" s="30"/>
      <c r="K27" s="30"/>
      <c r="L27" s="30"/>
      <c r="M27" s="30"/>
      <c r="N27" s="30"/>
    </row>
    <row r="28" spans="1:14" ht="19">
      <c r="A28" s="61"/>
      <c r="B28" s="61"/>
      <c r="C28" s="61"/>
      <c r="D28" s="61"/>
      <c r="E28" s="61"/>
      <c r="F28" s="61"/>
      <c r="G28" s="61"/>
      <c r="H28" s="91" t="s">
        <v>21</v>
      </c>
      <c r="I28" s="91"/>
      <c r="J28" s="91"/>
      <c r="K28" s="91"/>
      <c r="L28" s="30"/>
      <c r="M28" s="30"/>
      <c r="N28" s="30"/>
    </row>
    <row r="29" spans="1:14">
      <c r="A29" s="61"/>
      <c r="B29" s="61"/>
      <c r="C29" s="61"/>
      <c r="D29" s="61"/>
      <c r="E29" s="61"/>
      <c r="F29" s="61"/>
      <c r="G29" s="61"/>
      <c r="H29" s="30"/>
      <c r="I29" s="30"/>
      <c r="J29" s="30"/>
      <c r="K29" s="30"/>
      <c r="L29" s="30"/>
      <c r="M29" s="30"/>
      <c r="N29" s="30"/>
    </row>
    <row r="30" spans="1:14">
      <c r="A30" s="61"/>
      <c r="B30" s="61"/>
      <c r="C30" s="61"/>
      <c r="D30" s="61"/>
      <c r="E30" s="61"/>
      <c r="F30" s="61"/>
      <c r="G30" s="61"/>
      <c r="H30" s="30"/>
      <c r="I30" s="30"/>
      <c r="J30" s="30"/>
      <c r="K30" s="30"/>
      <c r="L30" s="30"/>
      <c r="M30" s="30"/>
      <c r="N30" s="30"/>
    </row>
    <row r="31" spans="1:14">
      <c r="A31" s="61"/>
      <c r="B31" s="61"/>
      <c r="C31" s="61"/>
      <c r="D31" s="61"/>
      <c r="E31" s="61"/>
      <c r="F31" s="61"/>
      <c r="G31" s="61"/>
      <c r="H31" s="30"/>
      <c r="I31" s="30"/>
      <c r="J31" s="30"/>
      <c r="K31" s="30"/>
      <c r="L31" s="30"/>
      <c r="M31" s="30"/>
      <c r="N31" s="30"/>
    </row>
    <row r="32" spans="1:14">
      <c r="A32" s="61"/>
      <c r="B32" s="61"/>
      <c r="C32" s="61"/>
      <c r="D32" s="61"/>
      <c r="E32" s="61"/>
      <c r="F32" s="61"/>
      <c r="G32" s="61"/>
      <c r="H32" s="30"/>
      <c r="I32" s="30"/>
      <c r="J32" s="30"/>
      <c r="K32" s="30"/>
      <c r="L32" s="30"/>
      <c r="M32" s="30"/>
      <c r="N32" s="30"/>
    </row>
    <row r="33" spans="1:14">
      <c r="A33" s="61"/>
      <c r="B33" s="61"/>
      <c r="C33" s="61"/>
      <c r="D33" s="61"/>
      <c r="E33" s="61"/>
      <c r="F33" s="61"/>
      <c r="G33" s="61"/>
      <c r="H33" s="30"/>
      <c r="I33" s="30"/>
      <c r="J33" s="30"/>
      <c r="K33" s="30"/>
      <c r="L33" s="30"/>
      <c r="M33" s="30"/>
      <c r="N33" s="30"/>
    </row>
    <row r="34" spans="1:14">
      <c r="A34" s="61"/>
      <c r="B34" s="61"/>
      <c r="C34" s="61"/>
      <c r="D34" s="61"/>
      <c r="E34" s="61"/>
      <c r="F34" s="61"/>
      <c r="G34" s="61"/>
      <c r="H34" s="30"/>
      <c r="I34" s="30"/>
      <c r="J34" s="30"/>
      <c r="K34" s="30"/>
      <c r="L34" s="30"/>
      <c r="M34" s="30"/>
      <c r="N34" s="30"/>
    </row>
    <row r="35" spans="1:14">
      <c r="A35" s="61"/>
      <c r="B35" s="61"/>
      <c r="C35" s="61"/>
      <c r="D35" s="61"/>
      <c r="E35" s="61"/>
      <c r="F35" s="61"/>
      <c r="G35" s="61"/>
      <c r="H35" s="30"/>
      <c r="I35" s="30"/>
      <c r="J35" s="30"/>
      <c r="K35" s="30"/>
      <c r="L35" s="30"/>
      <c r="M35" s="30"/>
      <c r="N35" s="30"/>
    </row>
    <row r="36" spans="1:14">
      <c r="A36" s="61"/>
      <c r="B36" s="61"/>
      <c r="C36" s="61"/>
      <c r="D36" s="61"/>
      <c r="E36" s="61"/>
      <c r="F36" s="61"/>
      <c r="G36" s="61"/>
      <c r="H36" s="30"/>
      <c r="I36" s="30"/>
      <c r="J36" s="30"/>
      <c r="K36" s="30"/>
      <c r="L36" s="30"/>
      <c r="M36" s="30"/>
      <c r="N36" s="30"/>
    </row>
    <row r="37" spans="1:14">
      <c r="A37" s="61"/>
      <c r="B37" s="61"/>
      <c r="C37" s="61"/>
      <c r="D37" s="61"/>
      <c r="E37" s="61"/>
      <c r="F37" s="61"/>
      <c r="G37" s="61"/>
      <c r="H37" s="30"/>
      <c r="I37" s="30"/>
      <c r="J37" s="30"/>
      <c r="K37" s="30"/>
      <c r="L37" s="30"/>
      <c r="M37" s="30"/>
      <c r="N37" s="30"/>
    </row>
    <row r="38" spans="1:14">
      <c r="A38" s="61"/>
      <c r="B38" s="61"/>
      <c r="C38" s="61"/>
      <c r="D38" s="61"/>
      <c r="E38" s="61"/>
      <c r="F38" s="61"/>
      <c r="G38" s="61"/>
      <c r="H38" s="30"/>
      <c r="I38" s="30"/>
      <c r="J38" s="30"/>
      <c r="K38" s="30"/>
      <c r="L38" s="30"/>
      <c r="M38" s="30"/>
      <c r="N38" s="30"/>
    </row>
    <row r="39" spans="1:14">
      <c r="A39" s="2"/>
      <c r="B39" s="2"/>
      <c r="C39" s="2"/>
      <c r="D39" s="2"/>
      <c r="E39" s="2"/>
      <c r="F39" s="2"/>
      <c r="G39" s="2"/>
      <c r="H39" s="30"/>
      <c r="I39" s="30"/>
      <c r="J39" s="30"/>
      <c r="K39" s="30"/>
      <c r="L39" s="30"/>
      <c r="M39" s="30"/>
      <c r="N39" s="30"/>
    </row>
    <row r="40" spans="1:14">
      <c r="A40" s="2"/>
      <c r="B40" s="2"/>
      <c r="C40" s="2"/>
      <c r="D40" s="2"/>
      <c r="E40" s="2"/>
      <c r="F40" s="2"/>
      <c r="G40" s="2"/>
      <c r="H40" s="30"/>
      <c r="I40" s="30"/>
      <c r="J40" s="30"/>
      <c r="K40" s="30"/>
      <c r="L40" s="30"/>
      <c r="M40" s="30"/>
      <c r="N40" s="30"/>
    </row>
    <row r="41" spans="1:14">
      <c r="A41" s="2"/>
      <c r="B41" s="2"/>
      <c r="C41" s="2"/>
      <c r="D41" s="2"/>
      <c r="E41" s="2"/>
      <c r="F41" s="2"/>
      <c r="G41" s="2"/>
      <c r="H41" s="30"/>
      <c r="I41" s="30"/>
      <c r="J41" s="30"/>
      <c r="K41" s="30"/>
      <c r="L41" s="30"/>
      <c r="M41" s="30"/>
      <c r="N41" s="30"/>
    </row>
    <row r="42" spans="1:14">
      <c r="A42" s="2"/>
      <c r="B42" s="2"/>
      <c r="C42" s="2"/>
      <c r="D42" s="2"/>
      <c r="E42" s="2"/>
      <c r="F42" s="2"/>
      <c r="G42" s="2"/>
      <c r="H42" s="30"/>
      <c r="I42" s="30"/>
      <c r="J42" s="30"/>
      <c r="K42" s="30"/>
      <c r="L42" s="30"/>
      <c r="M42" s="30"/>
      <c r="N42" s="30"/>
    </row>
    <row r="43" spans="1:14" ht="18">
      <c r="A43" s="92" t="s">
        <v>13</v>
      </c>
      <c r="B43" s="92"/>
      <c r="C43" s="93" t="str">
        <f>DD!C55</f>
        <v>YR&amp;G</v>
      </c>
      <c r="D43" s="93"/>
      <c r="E43" s="93"/>
      <c r="F43" s="93"/>
      <c r="G43" s="93"/>
      <c r="H43" s="30"/>
      <c r="I43" s="30"/>
      <c r="J43" s="30"/>
      <c r="K43" s="30"/>
      <c r="L43" s="30"/>
      <c r="M43" s="30"/>
      <c r="N43" s="30"/>
    </row>
    <row r="44" spans="1:14" ht="15">
      <c r="A44" s="84" t="s">
        <v>31</v>
      </c>
      <c r="B44" s="84"/>
      <c r="C44" s="85" t="s">
        <v>32</v>
      </c>
      <c r="D44" s="85"/>
      <c r="E44" s="85"/>
      <c r="F44" s="85"/>
      <c r="G44" s="85"/>
      <c r="H44" s="30"/>
      <c r="I44" s="30"/>
      <c r="J44" s="30"/>
      <c r="K44" s="30"/>
      <c r="L44" s="30"/>
      <c r="M44" s="30"/>
      <c r="N44" s="30"/>
    </row>
    <row r="45" spans="1:1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>
      <c r="A48" s="28"/>
      <c r="B48" s="28"/>
      <c r="C48" s="28"/>
      <c r="D48" s="28"/>
      <c r="E48" s="28"/>
      <c r="F48" s="28"/>
      <c r="G48" s="28"/>
      <c r="H48" s="30"/>
      <c r="I48" s="30"/>
      <c r="J48" s="30"/>
      <c r="K48" s="30"/>
      <c r="L48" s="30"/>
      <c r="M48" s="30"/>
      <c r="N48" s="30"/>
    </row>
    <row r="49" spans="1:14">
      <c r="A49" s="28"/>
      <c r="B49" s="28"/>
      <c r="C49" s="28"/>
      <c r="D49" s="28"/>
      <c r="E49" s="28"/>
      <c r="F49" s="28"/>
      <c r="G49" s="28"/>
      <c r="H49" s="30"/>
      <c r="I49" s="30"/>
      <c r="J49" s="30"/>
      <c r="K49" s="30"/>
      <c r="L49" s="30"/>
      <c r="M49" s="30"/>
      <c r="N49" s="30"/>
    </row>
    <row r="50" spans="1:14">
      <c r="A50" s="28"/>
      <c r="B50" s="28"/>
      <c r="C50" s="28"/>
      <c r="D50" s="28"/>
      <c r="E50" s="28"/>
      <c r="F50" s="28"/>
      <c r="G50" s="28"/>
      <c r="H50" s="30"/>
      <c r="I50" s="30"/>
      <c r="J50" s="30"/>
      <c r="K50" s="30"/>
      <c r="L50" s="30"/>
      <c r="M50" s="30"/>
      <c r="N50" s="30"/>
    </row>
    <row r="51" spans="1:14">
      <c r="A51" s="28"/>
      <c r="B51" s="28"/>
      <c r="C51" s="28"/>
      <c r="D51" s="28"/>
      <c r="E51" s="28"/>
      <c r="F51" s="28"/>
      <c r="G51" s="28"/>
      <c r="H51" s="30"/>
      <c r="I51" s="30"/>
      <c r="J51" s="30"/>
      <c r="K51" s="30"/>
      <c r="L51" s="30"/>
      <c r="M51" s="30"/>
      <c r="N51" s="30"/>
    </row>
    <row r="52" spans="1:14">
      <c r="A52" s="28"/>
      <c r="B52" s="28"/>
      <c r="C52" s="28"/>
      <c r="D52" s="28"/>
      <c r="E52" s="28"/>
      <c r="F52" s="28"/>
      <c r="G52" s="28"/>
      <c r="H52" s="30"/>
      <c r="I52" s="30"/>
      <c r="J52" s="30"/>
      <c r="K52" s="30"/>
      <c r="L52" s="30"/>
      <c r="M52" s="30"/>
      <c r="N52" s="30"/>
    </row>
    <row r="53" spans="1:14">
      <c r="A53" s="28"/>
      <c r="B53" s="28"/>
      <c r="C53" s="28"/>
      <c r="D53" s="28"/>
      <c r="E53" s="28"/>
      <c r="F53" s="28"/>
      <c r="G53" s="28"/>
      <c r="H53" s="30"/>
      <c r="I53" s="30"/>
      <c r="J53" s="30"/>
      <c r="K53" s="30"/>
      <c r="L53" s="30"/>
      <c r="M53" s="30"/>
      <c r="N53" s="30"/>
    </row>
    <row r="54" spans="1:14">
      <c r="H54" s="2"/>
      <c r="I54" s="2"/>
      <c r="J54" s="2"/>
      <c r="K54" s="2"/>
      <c r="L54" s="2"/>
      <c r="M54" s="2"/>
      <c r="N54" s="2"/>
    </row>
    <row r="55" spans="1:14">
      <c r="H55" s="2"/>
      <c r="I55" s="2"/>
      <c r="J55" s="2"/>
      <c r="K55" s="2"/>
      <c r="L55" s="2"/>
      <c r="M55" s="2"/>
      <c r="N55" s="2"/>
    </row>
    <row r="56" spans="1:14">
      <c r="H56" s="2"/>
      <c r="I56" s="2"/>
      <c r="J56" s="2"/>
      <c r="K56" s="2"/>
      <c r="L56" s="2"/>
      <c r="M56" s="2"/>
      <c r="N56" s="2"/>
    </row>
    <row r="57" spans="1:14">
      <c r="H57" s="2"/>
      <c r="I57" s="2"/>
      <c r="J57" s="2"/>
      <c r="K57" s="2"/>
      <c r="L57" s="2"/>
      <c r="M57" s="2"/>
      <c r="N57" s="2"/>
    </row>
    <row r="58" spans="1:14">
      <c r="H58" s="2"/>
      <c r="I58" s="2"/>
      <c r="J58" s="2"/>
      <c r="K58" s="2"/>
      <c r="L58" s="2"/>
      <c r="M58" s="2"/>
      <c r="N58" s="2"/>
    </row>
    <row r="59" spans="1:14">
      <c r="H59" s="2"/>
      <c r="I59" s="2"/>
      <c r="J59" s="2"/>
      <c r="K59" s="2"/>
      <c r="L59" s="2"/>
      <c r="M59" s="2"/>
      <c r="N59" s="2"/>
    </row>
    <row r="60" spans="1:14">
      <c r="H60" s="2"/>
      <c r="I60" s="2"/>
      <c r="J60" s="2"/>
      <c r="K60" s="2"/>
      <c r="L60" s="2"/>
      <c r="M60" s="2"/>
      <c r="N60" s="2"/>
    </row>
    <row r="61" spans="1:14">
      <c r="H61" s="2"/>
      <c r="I61" s="2"/>
      <c r="J61" s="2"/>
      <c r="K61" s="2"/>
      <c r="L61" s="2"/>
      <c r="M61" s="2"/>
      <c r="N61" s="2"/>
    </row>
    <row r="62" spans="1:14">
      <c r="H62" s="2"/>
      <c r="I62" s="2"/>
      <c r="J62" s="2"/>
      <c r="K62" s="2"/>
      <c r="L62" s="2"/>
      <c r="M62" s="2"/>
      <c r="N62" s="2"/>
    </row>
    <row r="63" spans="1:14">
      <c r="H63" s="2"/>
      <c r="I63" s="2"/>
      <c r="J63" s="2"/>
      <c r="K63" s="2"/>
      <c r="L63" s="2"/>
      <c r="M63" s="2"/>
      <c r="N63" s="2"/>
    </row>
    <row r="64" spans="1:14">
      <c r="H64" s="2"/>
      <c r="I64" s="2"/>
      <c r="J64" s="2"/>
      <c r="K64" s="2"/>
      <c r="L64" s="2"/>
      <c r="M64" s="2"/>
      <c r="N64" s="2"/>
    </row>
  </sheetData>
  <mergeCells count="12">
    <mergeCell ref="H6:I19"/>
    <mergeCell ref="K6:K10"/>
    <mergeCell ref="B3:F3"/>
    <mergeCell ref="H28:K28"/>
    <mergeCell ref="A43:B43"/>
    <mergeCell ref="C43:G43"/>
    <mergeCell ref="J6:J19"/>
    <mergeCell ref="A44:B44"/>
    <mergeCell ref="C44:G44"/>
    <mergeCell ref="E1:G1"/>
    <mergeCell ref="A2:G2"/>
    <mergeCell ref="A6:G38"/>
  </mergeCells>
  <phoneticPr fontId="1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34998626667073579"/>
  </sheetPr>
  <dimension ref="A1:O71"/>
  <sheetViews>
    <sheetView workbookViewId="0">
      <selection sqref="A1:E1"/>
    </sheetView>
  </sheetViews>
  <sheetFormatPr baseColWidth="10" defaultColWidth="8.83203125" defaultRowHeight="14" x14ac:dyDescent="0"/>
  <cols>
    <col min="1" max="1" width="9.83203125" customWidth="1"/>
    <col min="2" max="2" width="14.83203125" customWidth="1"/>
    <col min="3" max="3" width="20.83203125" customWidth="1"/>
    <col min="4" max="4" width="17.6640625" customWidth="1"/>
    <col min="5" max="5" width="22.33203125" customWidth="1"/>
    <col min="6" max="6" width="3.5" customWidth="1"/>
    <col min="7" max="7" width="8.33203125" customWidth="1"/>
    <col min="8" max="8" width="3.1640625" customWidth="1"/>
  </cols>
  <sheetData>
    <row r="1" spans="1:15" ht="15">
      <c r="A1" s="97" t="s">
        <v>94</v>
      </c>
      <c r="B1" s="97"/>
      <c r="C1" s="97"/>
      <c r="D1" s="97"/>
      <c r="E1" s="97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7.5" customHeight="1">
      <c r="A2" s="61"/>
      <c r="B2" s="61"/>
      <c r="C2" s="61"/>
      <c r="D2" s="61"/>
      <c r="E2" s="61"/>
    </row>
    <row r="3" spans="1:15" ht="81" customHeight="1" thickBot="1">
      <c r="A3" s="62"/>
      <c r="B3" s="62"/>
      <c r="C3" s="62"/>
      <c r="D3" s="62"/>
      <c r="E3" s="62"/>
    </row>
    <row r="4" spans="1:15" s="1" customFormat="1" ht="26.25" customHeight="1" thickBot="1">
      <c r="A4" s="58" t="s">
        <v>24</v>
      </c>
      <c r="B4" s="59"/>
      <c r="C4" s="59"/>
      <c r="D4" s="59"/>
      <c r="E4" s="60"/>
      <c r="F4"/>
      <c r="G4"/>
    </row>
    <row r="5" spans="1:15" ht="20.25" customHeight="1" thickBot="1">
      <c r="A5" s="80" t="s">
        <v>35</v>
      </c>
      <c r="B5" s="80"/>
      <c r="C5" s="80"/>
      <c r="D5" s="80"/>
      <c r="E5" s="80"/>
    </row>
    <row r="6" spans="1:15" ht="33" customHeight="1" thickBot="1">
      <c r="A6" s="83" t="s">
        <v>15</v>
      </c>
      <c r="B6" s="83"/>
      <c r="C6" s="14">
        <v>22074</v>
      </c>
      <c r="D6" s="25" t="s">
        <v>17</v>
      </c>
      <c r="E6" s="15">
        <v>5000</v>
      </c>
    </row>
    <row r="7" spans="1:15" ht="36" customHeight="1" thickBot="1">
      <c r="A7" s="83" t="s">
        <v>16</v>
      </c>
      <c r="B7" s="83"/>
      <c r="C7" s="46">
        <f>C6/(E6*0.00002295684113866)</f>
        <v>192308.68799999432</v>
      </c>
      <c r="D7" s="26"/>
      <c r="E7" s="26"/>
    </row>
    <row r="8" spans="1:15" ht="20.25" customHeight="1" thickBot="1">
      <c r="A8" s="7" t="s">
        <v>6</v>
      </c>
      <c r="B8" s="8"/>
      <c r="C8" s="81" t="s">
        <v>2</v>
      </c>
      <c r="D8" s="81"/>
      <c r="E8" s="8"/>
    </row>
    <row r="9" spans="1:15" ht="20.25" customHeight="1" thickBot="1">
      <c r="A9" s="78" t="s">
        <v>8</v>
      </c>
      <c r="B9" s="78"/>
      <c r="C9" s="78"/>
      <c r="D9" s="35">
        <f>3*SQRT(D13*43560)</f>
        <v>212.13203435596742</v>
      </c>
      <c r="E9" s="11" t="s">
        <v>3</v>
      </c>
    </row>
    <row r="10" spans="1:15" ht="38" customHeight="1" thickBot="1">
      <c r="A10" s="78" t="s">
        <v>23</v>
      </c>
      <c r="B10" s="78"/>
      <c r="C10" s="79"/>
      <c r="D10" s="36">
        <f>3*SQRT(D13*2*43560)</f>
        <v>300.00000000000443</v>
      </c>
      <c r="E10" s="16" t="s">
        <v>3</v>
      </c>
    </row>
    <row r="11" spans="1:15" ht="14" customHeight="1" thickBot="1">
      <c r="A11" s="82" t="s">
        <v>22</v>
      </c>
      <c r="B11" s="82"/>
      <c r="C11" s="9"/>
      <c r="D11" s="9"/>
      <c r="E11" s="32"/>
    </row>
    <row r="12" spans="1:15" ht="34" customHeight="1" thickBot="1">
      <c r="A12" s="17" t="s">
        <v>5</v>
      </c>
      <c r="B12" s="18" t="s">
        <v>0</v>
      </c>
      <c r="C12" s="18" t="s">
        <v>10</v>
      </c>
      <c r="D12" s="18" t="s">
        <v>1</v>
      </c>
      <c r="E12" s="18" t="s">
        <v>11</v>
      </c>
      <c r="F12" s="31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6" customFormat="1" ht="15" thickBot="1">
      <c r="A13" s="20" t="s">
        <v>4</v>
      </c>
      <c r="B13" s="29" t="s">
        <v>34</v>
      </c>
      <c r="C13" s="21">
        <f>E6</f>
        <v>5000</v>
      </c>
      <c r="D13" s="21">
        <f>(0.00002295684113866)*C13</f>
        <v>0.1147842056933</v>
      </c>
      <c r="E13" s="21">
        <f>C6</f>
        <v>22074</v>
      </c>
      <c r="F13" s="31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5" thickBot="1">
      <c r="A14" s="19">
        <v>1</v>
      </c>
      <c r="B14" s="29" t="s">
        <v>41</v>
      </c>
      <c r="C14" s="4">
        <v>9405</v>
      </c>
      <c r="D14" s="12">
        <f t="shared" ref="D14:D63" si="0">(0.00002295684113866)*C14</f>
        <v>0.2159090909090973</v>
      </c>
      <c r="E14" s="4">
        <v>77426</v>
      </c>
      <c r="F14" s="31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5" thickBot="1">
      <c r="A15" s="5">
        <v>1</v>
      </c>
      <c r="B15" s="29" t="s">
        <v>42</v>
      </c>
      <c r="C15" s="4">
        <v>3003</v>
      </c>
      <c r="D15" s="12">
        <f t="shared" si="0"/>
        <v>6.8939393939395979E-2</v>
      </c>
      <c r="E15" s="4">
        <v>9704</v>
      </c>
      <c r="F15" s="2"/>
      <c r="G15" s="2"/>
    </row>
    <row r="16" spans="1:15" ht="15" thickBot="1">
      <c r="A16" s="10">
        <v>1</v>
      </c>
      <c r="B16" s="29" t="s">
        <v>43</v>
      </c>
      <c r="C16" s="4">
        <v>3003</v>
      </c>
      <c r="D16" s="12">
        <f t="shared" si="0"/>
        <v>6.8939393939395979E-2</v>
      </c>
      <c r="E16" s="4">
        <v>9704</v>
      </c>
      <c r="F16" s="2"/>
      <c r="G16" s="2"/>
    </row>
    <row r="17" spans="1:7" ht="15" thickBot="1">
      <c r="A17" s="10">
        <v>1</v>
      </c>
      <c r="B17" s="29" t="s">
        <v>44</v>
      </c>
      <c r="C17" s="4">
        <v>3020</v>
      </c>
      <c r="D17" s="12">
        <f t="shared" si="0"/>
        <v>6.9329660238753199E-2</v>
      </c>
      <c r="E17" s="4">
        <v>9764</v>
      </c>
      <c r="F17" s="2"/>
      <c r="G17" s="2"/>
    </row>
    <row r="18" spans="1:7" ht="15" thickBot="1">
      <c r="A18" s="10">
        <v>1</v>
      </c>
      <c r="B18" s="29" t="s">
        <v>45</v>
      </c>
      <c r="C18" s="4">
        <v>2800</v>
      </c>
      <c r="D18" s="12">
        <f t="shared" si="0"/>
        <v>6.4279155188248005E-2</v>
      </c>
      <c r="E18" s="4">
        <v>12778</v>
      </c>
      <c r="F18" s="2"/>
      <c r="G18" s="2"/>
    </row>
    <row r="19" spans="1:7" ht="15" thickBot="1">
      <c r="A19" s="10">
        <v>2</v>
      </c>
      <c r="B19" s="29" t="s">
        <v>46</v>
      </c>
      <c r="C19" s="4">
        <v>2567</v>
      </c>
      <c r="D19" s="12">
        <f t="shared" si="0"/>
        <v>5.8930211202940223E-2</v>
      </c>
      <c r="E19" s="4">
        <v>6557</v>
      </c>
      <c r="F19" s="2"/>
      <c r="G19" s="2"/>
    </row>
    <row r="20" spans="1:7" ht="15" thickBot="1">
      <c r="A20" s="10">
        <v>2</v>
      </c>
      <c r="B20" s="29" t="s">
        <v>47</v>
      </c>
      <c r="C20" s="4">
        <v>7500</v>
      </c>
      <c r="D20" s="12">
        <f t="shared" si="0"/>
        <v>0.17217630853995</v>
      </c>
      <c r="E20" s="4">
        <v>24380</v>
      </c>
      <c r="F20" s="2"/>
      <c r="G20" s="2"/>
    </row>
    <row r="21" spans="1:7" ht="15" thickBot="1">
      <c r="A21" s="10">
        <v>2</v>
      </c>
      <c r="B21" s="29" t="s">
        <v>48</v>
      </c>
      <c r="C21" s="4">
        <v>16113</v>
      </c>
      <c r="D21" s="12">
        <f t="shared" si="0"/>
        <v>0.36990358126722861</v>
      </c>
      <c r="E21" s="4">
        <v>51746</v>
      </c>
      <c r="F21" s="2"/>
      <c r="G21" s="2"/>
    </row>
    <row r="22" spans="1:7" ht="15" thickBot="1">
      <c r="A22" s="10">
        <v>2</v>
      </c>
      <c r="B22" s="29" t="s">
        <v>49</v>
      </c>
      <c r="C22" s="4">
        <v>2500</v>
      </c>
      <c r="D22" s="12">
        <f t="shared" si="0"/>
        <v>5.7392102846650001E-2</v>
      </c>
      <c r="E22" s="4">
        <v>10675</v>
      </c>
      <c r="F22" s="2"/>
      <c r="G22" s="2"/>
    </row>
    <row r="23" spans="1:7" ht="15" thickBot="1">
      <c r="A23" s="10">
        <v>2</v>
      </c>
      <c r="B23" s="29" t="s">
        <v>50</v>
      </c>
      <c r="C23" s="4">
        <v>2500</v>
      </c>
      <c r="D23" s="12">
        <f t="shared" si="0"/>
        <v>5.7392102846650001E-2</v>
      </c>
      <c r="E23" s="4">
        <v>13003</v>
      </c>
      <c r="F23" s="2"/>
      <c r="G23" s="2"/>
    </row>
    <row r="24" spans="1:7" ht="15" thickBot="1">
      <c r="A24" s="10">
        <v>2</v>
      </c>
      <c r="B24" s="29" t="s">
        <v>51</v>
      </c>
      <c r="C24" s="4">
        <v>2500</v>
      </c>
      <c r="D24" s="12">
        <f t="shared" si="0"/>
        <v>5.7392102846650001E-2</v>
      </c>
      <c r="E24" s="4">
        <v>10375</v>
      </c>
      <c r="F24" s="2"/>
      <c r="G24" s="2"/>
    </row>
    <row r="25" spans="1:7" ht="15" thickBot="1">
      <c r="A25" s="10">
        <v>2</v>
      </c>
      <c r="B25" s="29" t="s">
        <v>52</v>
      </c>
      <c r="C25" s="4">
        <v>2500</v>
      </c>
      <c r="D25" s="12">
        <f t="shared" si="0"/>
        <v>5.7392102846650001E-2</v>
      </c>
      <c r="E25" s="4">
        <v>10375</v>
      </c>
      <c r="F25" s="2"/>
      <c r="G25" s="2"/>
    </row>
    <row r="26" spans="1:7" ht="15" thickBot="1">
      <c r="A26" s="10">
        <v>2</v>
      </c>
      <c r="B26" s="29" t="s">
        <v>53</v>
      </c>
      <c r="C26" s="4">
        <v>2533</v>
      </c>
      <c r="D26" s="12">
        <f t="shared" si="0"/>
        <v>5.8149678604225784E-2</v>
      </c>
      <c r="E26" s="4">
        <v>10845</v>
      </c>
      <c r="F26" s="2"/>
      <c r="G26" s="2"/>
    </row>
    <row r="27" spans="1:7" ht="15" thickBot="1">
      <c r="A27" s="10">
        <v>2</v>
      </c>
      <c r="B27" s="29" t="s">
        <v>54</v>
      </c>
      <c r="C27" s="4">
        <v>2533</v>
      </c>
      <c r="D27" s="12">
        <f t="shared" si="0"/>
        <v>5.8149678604225784E-2</v>
      </c>
      <c r="E27" s="4">
        <v>10270</v>
      </c>
      <c r="F27" s="2"/>
      <c r="G27" s="2"/>
    </row>
    <row r="28" spans="1:7" ht="15" thickBot="1">
      <c r="A28" s="10">
        <v>2</v>
      </c>
      <c r="B28" s="29" t="s">
        <v>55</v>
      </c>
      <c r="C28" s="34">
        <v>2533</v>
      </c>
      <c r="D28" s="12">
        <f t="shared" si="0"/>
        <v>5.8149678604225784E-2</v>
      </c>
      <c r="E28" s="4">
        <v>10270</v>
      </c>
      <c r="F28" s="2"/>
      <c r="G28" s="2"/>
    </row>
    <row r="29" spans="1:7" ht="15" thickBot="1">
      <c r="A29" s="10">
        <v>2</v>
      </c>
      <c r="B29" s="29" t="s">
        <v>56</v>
      </c>
      <c r="C29" s="4">
        <v>2533</v>
      </c>
      <c r="D29" s="12">
        <f t="shared" si="0"/>
        <v>5.8149678604225784E-2</v>
      </c>
      <c r="E29" s="4">
        <v>10270</v>
      </c>
      <c r="F29" s="2"/>
      <c r="G29" s="2"/>
    </row>
    <row r="30" spans="1:7" ht="15" thickBot="1">
      <c r="A30" s="10">
        <v>2</v>
      </c>
      <c r="B30" s="29" t="s">
        <v>57</v>
      </c>
      <c r="C30" s="34">
        <v>1173</v>
      </c>
      <c r="D30" s="12">
        <f t="shared" si="0"/>
        <v>2.692837465564818E-2</v>
      </c>
      <c r="E30" s="34">
        <v>3300</v>
      </c>
      <c r="F30" s="2"/>
      <c r="G30" s="2"/>
    </row>
    <row r="31" spans="1:7" ht="15" thickBot="1">
      <c r="A31" s="10">
        <v>2</v>
      </c>
      <c r="B31" s="29" t="s">
        <v>58</v>
      </c>
      <c r="C31" s="34">
        <v>1173</v>
      </c>
      <c r="D31" s="12">
        <f t="shared" si="0"/>
        <v>2.692837465564818E-2</v>
      </c>
      <c r="E31" s="34">
        <v>3300</v>
      </c>
      <c r="F31" s="2"/>
      <c r="G31" s="2"/>
    </row>
    <row r="32" spans="1:7" ht="15" thickBot="1">
      <c r="A32" s="10">
        <v>3</v>
      </c>
      <c r="B32" s="29" t="s">
        <v>59</v>
      </c>
      <c r="C32" s="34">
        <v>1400</v>
      </c>
      <c r="D32" s="12">
        <f t="shared" si="0"/>
        <v>3.2139577594124003E-2</v>
      </c>
      <c r="E32" s="34">
        <v>3840</v>
      </c>
      <c r="F32" s="2"/>
      <c r="G32" s="2"/>
    </row>
    <row r="33" spans="1:7" ht="15" thickBot="1">
      <c r="A33" s="10">
        <v>3</v>
      </c>
      <c r="B33" s="29" t="s">
        <v>60</v>
      </c>
      <c r="C33" s="34">
        <v>9517</v>
      </c>
      <c r="D33" s="12">
        <f t="shared" si="0"/>
        <v>0.21848025711662722</v>
      </c>
      <c r="E33" s="34">
        <v>85924</v>
      </c>
      <c r="F33" s="2"/>
      <c r="G33" s="2"/>
    </row>
    <row r="34" spans="1:7" ht="15" thickBot="1">
      <c r="A34" s="10">
        <v>4</v>
      </c>
      <c r="B34" s="29" t="s">
        <v>61</v>
      </c>
      <c r="C34" s="34">
        <v>2517</v>
      </c>
      <c r="D34" s="12">
        <f t="shared" si="0"/>
        <v>5.778236914600722E-2</v>
      </c>
      <c r="E34" s="34">
        <v>4528</v>
      </c>
      <c r="F34" s="2"/>
      <c r="G34" s="2"/>
    </row>
    <row r="35" spans="1:7" ht="15" thickBot="1">
      <c r="A35" s="10">
        <v>4</v>
      </c>
      <c r="B35" s="29" t="s">
        <v>62</v>
      </c>
      <c r="C35" s="34">
        <v>2265</v>
      </c>
      <c r="D35" s="12">
        <f t="shared" si="0"/>
        <v>5.1997245179064899E-2</v>
      </c>
      <c r="E35" s="34">
        <v>8255</v>
      </c>
      <c r="F35" s="2"/>
      <c r="G35" s="2"/>
    </row>
    <row r="36" spans="1:7" ht="15" thickBot="1">
      <c r="A36" s="10">
        <v>4</v>
      </c>
      <c r="B36" s="29" t="s">
        <v>63</v>
      </c>
      <c r="C36" s="34">
        <v>4295</v>
      </c>
      <c r="D36" s="12">
        <f t="shared" si="0"/>
        <v>9.8599632690544697E-2</v>
      </c>
      <c r="E36" s="34">
        <v>17492</v>
      </c>
      <c r="F36" s="2"/>
      <c r="G36" s="2"/>
    </row>
    <row r="37" spans="1:7" ht="15" thickBot="1">
      <c r="A37" s="10">
        <v>4</v>
      </c>
      <c r="B37" s="29" t="s">
        <v>64</v>
      </c>
      <c r="C37" s="34">
        <v>4295</v>
      </c>
      <c r="D37" s="12">
        <f t="shared" si="0"/>
        <v>9.8599632690544697E-2</v>
      </c>
      <c r="E37" s="34">
        <v>17492</v>
      </c>
      <c r="F37" s="2"/>
      <c r="G37" s="2"/>
    </row>
    <row r="38" spans="1:7" ht="15" thickBot="1">
      <c r="A38" s="10">
        <v>4</v>
      </c>
      <c r="B38" s="29" t="s">
        <v>65</v>
      </c>
      <c r="C38" s="34">
        <v>4295</v>
      </c>
      <c r="D38" s="12">
        <f t="shared" si="0"/>
        <v>9.8599632690544697E-2</v>
      </c>
      <c r="E38" s="34">
        <v>17492</v>
      </c>
      <c r="F38" s="2"/>
      <c r="G38" s="2"/>
    </row>
    <row r="39" spans="1:7" ht="15" thickBot="1">
      <c r="A39" s="10">
        <v>4</v>
      </c>
      <c r="B39" s="29" t="s">
        <v>66</v>
      </c>
      <c r="C39" s="34">
        <v>2517</v>
      </c>
      <c r="D39" s="12">
        <f t="shared" si="0"/>
        <v>5.778236914600722E-2</v>
      </c>
      <c r="E39" s="34">
        <v>8840</v>
      </c>
      <c r="F39" s="2"/>
      <c r="G39" s="2"/>
    </row>
    <row r="40" spans="1:7" ht="15" thickBot="1">
      <c r="A40" s="10">
        <v>4</v>
      </c>
      <c r="B40" s="29" t="s">
        <v>67</v>
      </c>
      <c r="C40" s="34">
        <v>2517</v>
      </c>
      <c r="D40" s="12">
        <f t="shared" si="0"/>
        <v>5.778236914600722E-2</v>
      </c>
      <c r="E40" s="34">
        <v>9080</v>
      </c>
      <c r="F40" s="2"/>
      <c r="G40" s="2"/>
    </row>
    <row r="41" spans="1:7" ht="15" thickBot="1">
      <c r="A41" s="10">
        <v>5</v>
      </c>
      <c r="B41" s="29" t="s">
        <v>68</v>
      </c>
      <c r="C41" s="34">
        <v>19644</v>
      </c>
      <c r="D41" s="12">
        <f t="shared" si="0"/>
        <v>0.45096418732783705</v>
      </c>
      <c r="E41" s="34">
        <v>188488</v>
      </c>
      <c r="F41" s="2"/>
      <c r="G41" s="2"/>
    </row>
    <row r="42" spans="1:7" ht="15" thickBot="1">
      <c r="A42" s="10">
        <v>5</v>
      </c>
      <c r="B42" s="29" t="s">
        <v>69</v>
      </c>
      <c r="C42" s="34">
        <v>2424</v>
      </c>
      <c r="D42" s="12">
        <f t="shared" si="0"/>
        <v>5.5647382920111843E-2</v>
      </c>
      <c r="E42" s="34">
        <v>4780</v>
      </c>
      <c r="F42" s="2"/>
      <c r="G42" s="2"/>
    </row>
    <row r="43" spans="1:7" ht="15" thickBot="1">
      <c r="A43" s="10">
        <v>5</v>
      </c>
      <c r="B43" s="29" t="s">
        <v>70</v>
      </c>
      <c r="C43" s="34">
        <v>2517</v>
      </c>
      <c r="D43" s="12">
        <f t="shared" si="0"/>
        <v>5.778236914600722E-2</v>
      </c>
      <c r="E43" s="34">
        <v>6775</v>
      </c>
      <c r="F43" s="2"/>
      <c r="G43" s="2"/>
    </row>
    <row r="44" spans="1:7" ht="15" thickBot="1">
      <c r="A44" s="10">
        <v>5</v>
      </c>
      <c r="B44" s="29" t="s">
        <v>71</v>
      </c>
      <c r="C44" s="34">
        <v>7550</v>
      </c>
      <c r="D44" s="12">
        <f t="shared" si="0"/>
        <v>0.173324150596883</v>
      </c>
      <c r="E44" s="34">
        <v>32658</v>
      </c>
      <c r="F44" s="2"/>
      <c r="G44" s="2"/>
    </row>
    <row r="45" spans="1:7" ht="15" thickBot="1">
      <c r="A45" s="10">
        <v>5</v>
      </c>
      <c r="B45" s="29" t="s">
        <v>72</v>
      </c>
      <c r="C45" s="34">
        <v>2800</v>
      </c>
      <c r="D45" s="12">
        <f t="shared" si="0"/>
        <v>6.4279155188248005E-2</v>
      </c>
      <c r="E45" s="34">
        <v>12778</v>
      </c>
      <c r="F45" s="2"/>
      <c r="G45" s="2"/>
    </row>
    <row r="46" spans="1:7" ht="15" thickBot="1">
      <c r="A46" s="10">
        <v>6</v>
      </c>
      <c r="B46" s="29" t="s">
        <v>73</v>
      </c>
      <c r="C46" s="34">
        <v>2567</v>
      </c>
      <c r="D46" s="12">
        <f t="shared" si="0"/>
        <v>5.8930211202940223E-2</v>
      </c>
      <c r="E46" s="34">
        <v>6557</v>
      </c>
      <c r="F46" s="2"/>
      <c r="G46" s="2"/>
    </row>
    <row r="47" spans="1:7" ht="15" thickBot="1">
      <c r="A47" s="10">
        <v>6</v>
      </c>
      <c r="B47" s="29" t="s">
        <v>74</v>
      </c>
      <c r="C47" s="34">
        <v>7500</v>
      </c>
      <c r="D47" s="12">
        <f t="shared" si="0"/>
        <v>0.17217630853995</v>
      </c>
      <c r="E47" s="34">
        <v>24380</v>
      </c>
      <c r="F47" s="2"/>
      <c r="G47" s="2"/>
    </row>
    <row r="48" spans="1:7" ht="15" thickBot="1">
      <c r="A48" s="10">
        <v>6</v>
      </c>
      <c r="B48" s="29" t="s">
        <v>75</v>
      </c>
      <c r="C48" s="34">
        <v>2500</v>
      </c>
      <c r="D48" s="12">
        <f t="shared" si="0"/>
        <v>5.7392102846650001E-2</v>
      </c>
      <c r="E48" s="34">
        <v>11360</v>
      </c>
      <c r="F48" s="2"/>
      <c r="G48" s="2"/>
    </row>
    <row r="49" spans="1:7" ht="15" thickBot="1">
      <c r="A49" s="10">
        <v>6</v>
      </c>
      <c r="B49" s="29" t="s">
        <v>76</v>
      </c>
      <c r="C49" s="34">
        <v>5221</v>
      </c>
      <c r="D49" s="12">
        <f t="shared" si="0"/>
        <v>0.11985766758494386</v>
      </c>
      <c r="E49" s="34">
        <v>20831</v>
      </c>
      <c r="F49" s="2"/>
      <c r="G49" s="2"/>
    </row>
    <row r="50" spans="1:7" ht="15" thickBot="1">
      <c r="A50" s="10">
        <v>7</v>
      </c>
      <c r="B50" s="29" t="s">
        <v>77</v>
      </c>
      <c r="C50" s="34">
        <v>16113</v>
      </c>
      <c r="D50" s="12">
        <f t="shared" si="0"/>
        <v>0.36990358126722861</v>
      </c>
      <c r="E50" s="34">
        <v>51746</v>
      </c>
      <c r="F50" s="2"/>
      <c r="G50" s="2"/>
    </row>
    <row r="51" spans="1:7" ht="15" thickBot="1">
      <c r="A51" s="10">
        <v>8</v>
      </c>
      <c r="B51" s="29" t="s">
        <v>78</v>
      </c>
      <c r="C51" s="34">
        <v>2500</v>
      </c>
      <c r="D51" s="12">
        <f t="shared" si="0"/>
        <v>5.7392102846650001E-2</v>
      </c>
      <c r="E51" s="34">
        <v>10675</v>
      </c>
      <c r="F51" s="2"/>
      <c r="G51" s="2"/>
    </row>
    <row r="52" spans="1:7" ht="15" thickBot="1">
      <c r="A52" s="10">
        <v>8</v>
      </c>
      <c r="B52" s="29" t="s">
        <v>79</v>
      </c>
      <c r="C52" s="34">
        <v>2500</v>
      </c>
      <c r="D52" s="12">
        <f t="shared" si="0"/>
        <v>5.7392102846650001E-2</v>
      </c>
      <c r="E52" s="34">
        <v>13003</v>
      </c>
      <c r="F52" s="2"/>
      <c r="G52" s="2"/>
    </row>
    <row r="53" spans="1:7" ht="15" thickBot="1">
      <c r="A53" s="10">
        <v>8</v>
      </c>
      <c r="B53" s="29" t="s">
        <v>80</v>
      </c>
      <c r="C53" s="34">
        <v>2500</v>
      </c>
      <c r="D53" s="12">
        <f t="shared" si="0"/>
        <v>5.7392102846650001E-2</v>
      </c>
      <c r="E53" s="34">
        <v>10375</v>
      </c>
      <c r="F53" s="2"/>
      <c r="G53" s="2"/>
    </row>
    <row r="54" spans="1:7" ht="15" thickBot="1">
      <c r="A54" s="10">
        <v>8</v>
      </c>
      <c r="B54" s="29" t="s">
        <v>81</v>
      </c>
      <c r="C54" s="34">
        <v>2500</v>
      </c>
      <c r="D54" s="12">
        <f t="shared" si="0"/>
        <v>5.7392102846650001E-2</v>
      </c>
      <c r="E54" s="34">
        <v>10375</v>
      </c>
      <c r="F54" s="2"/>
      <c r="G54" s="2"/>
    </row>
    <row r="55" spans="1:7" ht="15" thickBot="1">
      <c r="A55" s="10">
        <v>8</v>
      </c>
      <c r="B55" s="29" t="s">
        <v>82</v>
      </c>
      <c r="C55" s="34">
        <v>2533</v>
      </c>
      <c r="D55" s="12">
        <f t="shared" si="0"/>
        <v>5.8149678604225784E-2</v>
      </c>
      <c r="E55" s="34">
        <v>8216</v>
      </c>
      <c r="F55" s="2"/>
      <c r="G55" s="2"/>
    </row>
    <row r="56" spans="1:7" ht="15" thickBot="1">
      <c r="A56" s="10">
        <v>8</v>
      </c>
      <c r="B56" s="29" t="s">
        <v>83</v>
      </c>
      <c r="C56" s="34">
        <v>2533</v>
      </c>
      <c r="D56" s="12">
        <f t="shared" si="0"/>
        <v>5.8149678604225784E-2</v>
      </c>
      <c r="E56" s="34">
        <v>10845</v>
      </c>
      <c r="F56" s="2"/>
      <c r="G56" s="2"/>
    </row>
    <row r="57" spans="1:7" ht="15" thickBot="1">
      <c r="A57" s="10">
        <v>8</v>
      </c>
      <c r="B57" s="29" t="s">
        <v>84</v>
      </c>
      <c r="C57" s="34">
        <v>2533</v>
      </c>
      <c r="D57" s="12">
        <f t="shared" si="0"/>
        <v>5.8149678604225784E-2</v>
      </c>
      <c r="E57" s="34">
        <v>10270</v>
      </c>
      <c r="F57" s="2"/>
      <c r="G57" s="2"/>
    </row>
    <row r="58" spans="1:7" ht="15" thickBot="1">
      <c r="A58" s="10">
        <v>9</v>
      </c>
      <c r="B58" s="29" t="s">
        <v>85</v>
      </c>
      <c r="C58" s="34">
        <v>15100</v>
      </c>
      <c r="D58" s="12">
        <f t="shared" si="0"/>
        <v>0.346648301193766</v>
      </c>
      <c r="E58" s="34">
        <v>131549</v>
      </c>
      <c r="F58" s="2"/>
      <c r="G58" s="2"/>
    </row>
    <row r="59" spans="1:7" ht="15" thickBot="1">
      <c r="A59" s="5">
        <v>9</v>
      </c>
      <c r="B59" s="29" t="s">
        <v>86</v>
      </c>
      <c r="C59" s="34">
        <v>7553</v>
      </c>
      <c r="D59" s="12">
        <f t="shared" si="0"/>
        <v>0.17339302112029897</v>
      </c>
      <c r="E59" s="34">
        <v>31620</v>
      </c>
      <c r="F59" s="2"/>
      <c r="G59" s="2"/>
    </row>
    <row r="60" spans="1:7" ht="15" thickBot="1">
      <c r="A60" s="5">
        <v>9</v>
      </c>
      <c r="B60" s="29" t="s">
        <v>87</v>
      </c>
      <c r="C60" s="34">
        <v>1675</v>
      </c>
      <c r="D60" s="12">
        <f t="shared" si="0"/>
        <v>3.8452708907255502E-2</v>
      </c>
      <c r="E60" s="34">
        <v>1650</v>
      </c>
      <c r="F60" s="2"/>
      <c r="G60" s="2"/>
    </row>
    <row r="61" spans="1:7" ht="15" thickBot="1">
      <c r="A61" s="5">
        <v>10</v>
      </c>
      <c r="B61" s="29" t="s">
        <v>88</v>
      </c>
      <c r="C61" s="4">
        <v>1675</v>
      </c>
      <c r="D61" s="12">
        <f t="shared" si="0"/>
        <v>3.8452708907255502E-2</v>
      </c>
      <c r="E61" s="4">
        <v>1650</v>
      </c>
      <c r="F61" s="2"/>
      <c r="G61" s="2"/>
    </row>
    <row r="62" spans="1:7" ht="15" thickBot="1">
      <c r="A62" s="5"/>
      <c r="B62" s="29"/>
      <c r="C62" s="4"/>
      <c r="D62" s="12">
        <f t="shared" si="0"/>
        <v>0</v>
      </c>
      <c r="E62" s="4"/>
      <c r="F62" s="2"/>
      <c r="G62" s="2"/>
    </row>
    <row r="63" spans="1:7" ht="15" thickBot="1">
      <c r="A63" s="5"/>
      <c r="B63" s="29"/>
      <c r="C63" s="4"/>
      <c r="D63" s="12">
        <f t="shared" si="0"/>
        <v>0</v>
      </c>
      <c r="E63" s="4"/>
      <c r="F63" s="2"/>
      <c r="G63" s="2"/>
    </row>
    <row r="64" spans="1:7" ht="31" thickBot="1">
      <c r="A64" s="72"/>
      <c r="B64" s="73"/>
      <c r="C64" s="74"/>
      <c r="D64" s="22" t="s">
        <v>7</v>
      </c>
      <c r="E64" s="22" t="s">
        <v>91</v>
      </c>
      <c r="F64" s="2"/>
      <c r="G64" s="2"/>
    </row>
    <row r="65" spans="1:14" ht="15" thickBot="1">
      <c r="A65" s="75"/>
      <c r="B65" s="76"/>
      <c r="C65" s="77"/>
      <c r="D65" s="13">
        <f>SUM(D14:D63)</f>
        <v>4.9574150596879338</v>
      </c>
      <c r="E65" s="13">
        <f>SUM(E14:E63)</f>
        <v>1068266</v>
      </c>
      <c r="F65" s="39"/>
      <c r="G65" s="24"/>
    </row>
    <row r="66" spans="1:14" ht="37" customHeight="1" thickBot="1">
      <c r="A66" s="67" t="s">
        <v>37</v>
      </c>
      <c r="B66" s="68"/>
      <c r="C66" s="68"/>
      <c r="D66" s="68"/>
      <c r="E66" s="69"/>
      <c r="F66" s="39"/>
      <c r="G66" s="24"/>
    </row>
    <row r="67" spans="1:14" ht="17" customHeight="1" thickBot="1">
      <c r="A67" s="63" t="s">
        <v>9</v>
      </c>
      <c r="B67" s="63"/>
      <c r="C67" s="64"/>
      <c r="D67" s="70">
        <f>E65/D65</f>
        <v>215488.5130936054</v>
      </c>
      <c r="E67" s="71"/>
      <c r="F67" s="49" t="s">
        <v>25</v>
      </c>
      <c r="G67" s="48">
        <v>120000</v>
      </c>
      <c r="H67" s="50" t="s">
        <v>36</v>
      </c>
      <c r="I67" s="37"/>
      <c r="J67" s="37"/>
      <c r="K67" s="37"/>
      <c r="L67" s="37"/>
      <c r="M67" s="37"/>
      <c r="N67" s="37"/>
    </row>
    <row r="68" spans="1:14" ht="35" customHeight="1" thickBot="1">
      <c r="A68" s="67" t="s">
        <v>92</v>
      </c>
      <c r="B68" s="68"/>
      <c r="C68" s="68"/>
      <c r="D68" s="68"/>
      <c r="E68" s="69"/>
      <c r="F68" s="24"/>
      <c r="G68" s="40"/>
      <c r="H68" s="37"/>
      <c r="I68" s="37"/>
      <c r="J68" s="37"/>
      <c r="K68" s="37"/>
      <c r="L68" s="37"/>
      <c r="M68" s="37"/>
      <c r="N68" s="37"/>
    </row>
    <row r="69" spans="1:14" ht="17" thickBot="1">
      <c r="A69" s="63" t="s">
        <v>27</v>
      </c>
      <c r="B69" s="63"/>
      <c r="C69" s="64"/>
      <c r="D69" s="95">
        <f>C7</f>
        <v>192308.68799999432</v>
      </c>
      <c r="E69" s="96"/>
      <c r="F69" s="49" t="s">
        <v>25</v>
      </c>
      <c r="G69" s="47">
        <f>2*D67</f>
        <v>430977.02618721081</v>
      </c>
      <c r="H69" s="51" t="s">
        <v>36</v>
      </c>
    </row>
    <row r="70" spans="1:14">
      <c r="D70" s="38"/>
      <c r="E70" s="38"/>
      <c r="F70" s="24"/>
      <c r="G70" s="24"/>
    </row>
    <row r="71" spans="1:14" ht="18">
      <c r="A71" s="33" t="s">
        <v>13</v>
      </c>
      <c r="B71" s="33"/>
      <c r="C71" s="57" t="s">
        <v>26</v>
      </c>
      <c r="D71" s="57"/>
      <c r="E71" s="57"/>
      <c r="F71" s="37"/>
      <c r="G71" s="37"/>
      <c r="H71" s="37"/>
      <c r="I71" s="37"/>
      <c r="J71" s="37"/>
      <c r="K71" s="37"/>
      <c r="L71" s="37"/>
      <c r="M71" s="37"/>
      <c r="N71" s="37"/>
    </row>
  </sheetData>
  <mergeCells count="18">
    <mergeCell ref="A7:B7"/>
    <mergeCell ref="C8:D8"/>
    <mergeCell ref="A68:E68"/>
    <mergeCell ref="A69:C69"/>
    <mergeCell ref="D69:E69"/>
    <mergeCell ref="C71:E71"/>
    <mergeCell ref="A1:E1"/>
    <mergeCell ref="A9:C9"/>
    <mergeCell ref="A10:C10"/>
    <mergeCell ref="A11:B11"/>
    <mergeCell ref="A64:C65"/>
    <mergeCell ref="A66:E66"/>
    <mergeCell ref="A67:C67"/>
    <mergeCell ref="D67:E67"/>
    <mergeCell ref="A2:E3"/>
    <mergeCell ref="A4:E4"/>
    <mergeCell ref="A5:E5"/>
    <mergeCell ref="A6:B6"/>
  </mergeCells>
  <conditionalFormatting sqref="D67:E67">
    <cfRule type="cellIs" dxfId="6" priority="5" operator="greaterThan">
      <formula>120000</formula>
    </cfRule>
    <cfRule type="cellIs" dxfId="5" priority="6" operator="lessThan">
      <formula>120000</formula>
    </cfRule>
  </conditionalFormatting>
  <conditionalFormatting sqref="A10:C10">
    <cfRule type="expression" dxfId="4" priority="3">
      <formula>E89(y)</formula>
    </cfRule>
    <cfRule type="colorScale" priority="4">
      <colorScale>
        <cfvo type="formula" val="&quot;e6=y&quot;"/>
        <cfvo type="formula" val="&quot;e6=n&quot;"/>
        <color theme="0" tint="-0.14999847407452621"/>
        <color theme="0"/>
      </colorScale>
    </cfRule>
  </conditionalFormatting>
  <conditionalFormatting sqref="D69:E69">
    <cfRule type="cellIs" dxfId="3" priority="1" operator="lessThan">
      <formula>$G$69</formula>
    </cfRule>
    <cfRule type="cellIs" dxfId="2" priority="2" operator="greaterThan">
      <formula>$G$69</formula>
    </cfRule>
  </conditionalFormatting>
  <conditionalFormatting sqref="E10">
    <cfRule type="expression" dxfId="1" priority="7">
      <formula>H89(y)</formula>
    </cfRule>
    <cfRule type="colorScale" priority="8">
      <colorScale>
        <cfvo type="formula" val="&quot;e6=y&quot;"/>
        <cfvo type="formula" val="&quot;e6=n&quot;"/>
        <color theme="0" tint="-0.14999847407452621"/>
        <color theme="0"/>
      </colorScale>
    </cfRule>
  </conditionalFormatting>
  <conditionalFormatting sqref="D10">
    <cfRule type="expression" dxfId="0" priority="9">
      <formula>#REF!(y)</formula>
    </cfRule>
    <cfRule type="colorScale" priority="10">
      <colorScale>
        <cfvo type="formula" val="&quot;e6=y&quot;"/>
        <cfvo type="formula" val="&quot;e6=n&quot;"/>
        <color theme="0" tint="-0.14999847407452621"/>
        <color theme="0"/>
      </colorScale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34998626667073579"/>
  </sheetPr>
  <dimension ref="A1:N64"/>
  <sheetViews>
    <sheetView workbookViewId="0">
      <selection activeCell="P19" sqref="P19"/>
    </sheetView>
  </sheetViews>
  <sheetFormatPr baseColWidth="10" defaultRowHeight="14" x14ac:dyDescent="0"/>
  <cols>
    <col min="6" max="6" width="11" customWidth="1"/>
    <col min="8" max="8" width="10.83203125" customWidth="1"/>
    <col min="9" max="9" width="9.33203125" customWidth="1"/>
    <col min="10" max="10" width="11.6640625" customWidth="1"/>
    <col min="11" max="11" width="11.5" customWidth="1"/>
    <col min="12" max="12" width="10.83203125" customWidth="1"/>
    <col min="13" max="13" width="8" customWidth="1"/>
  </cols>
  <sheetData>
    <row r="1" spans="1:14" ht="19" customHeight="1">
      <c r="A1" s="52" t="s">
        <v>12</v>
      </c>
      <c r="B1" s="27"/>
      <c r="C1" s="27"/>
      <c r="D1" s="27"/>
      <c r="E1" s="86"/>
      <c r="F1" s="86"/>
      <c r="G1" s="86"/>
      <c r="H1" s="30"/>
      <c r="I1" s="30"/>
      <c r="J1" s="30"/>
      <c r="K1" s="30"/>
      <c r="L1" s="30"/>
      <c r="M1" s="30"/>
      <c r="N1" s="30"/>
    </row>
    <row r="2" spans="1:14" ht="16" customHeight="1">
      <c r="A2" s="87" t="str">
        <f>'DD (example)'!A5:E5</f>
        <v>Project Title: E 93rd Appartments</v>
      </c>
      <c r="B2" s="87"/>
      <c r="C2" s="87"/>
      <c r="D2" s="87"/>
      <c r="E2" s="87"/>
      <c r="F2" s="87"/>
      <c r="G2" s="87"/>
      <c r="H2" s="30"/>
      <c r="I2" s="30"/>
      <c r="J2" s="30"/>
      <c r="K2" s="30"/>
      <c r="L2" s="30"/>
      <c r="M2" s="30"/>
      <c r="N2" s="30"/>
    </row>
    <row r="3" spans="1:14">
      <c r="A3" s="39" t="s">
        <v>20</v>
      </c>
      <c r="B3" s="88" t="str">
        <f>'DD (example)'!B13</f>
        <v>178-180 E. 93rd New York, NY</v>
      </c>
      <c r="C3" s="88"/>
      <c r="D3" s="88"/>
      <c r="E3" s="88"/>
      <c r="F3" s="88"/>
      <c r="G3" s="2"/>
      <c r="H3" s="30"/>
      <c r="I3" s="30"/>
      <c r="J3" s="30"/>
      <c r="K3" s="30"/>
      <c r="L3" s="30"/>
      <c r="M3" s="30"/>
      <c r="N3" s="30"/>
    </row>
    <row r="4" spans="1:14">
      <c r="A4" s="39" t="s">
        <v>14</v>
      </c>
      <c r="B4" s="2"/>
      <c r="C4" s="2"/>
      <c r="D4" s="2"/>
      <c r="E4" s="43">
        <f>'DD (example)'!D9</f>
        <v>212.13203435596742</v>
      </c>
      <c r="F4" s="2" t="s">
        <v>3</v>
      </c>
      <c r="G4" s="2"/>
      <c r="H4" s="30"/>
      <c r="I4" s="30"/>
      <c r="J4" s="44"/>
      <c r="K4" s="42"/>
      <c r="L4" s="42"/>
      <c r="M4" s="42"/>
      <c r="N4" s="42"/>
    </row>
    <row r="5" spans="1:14" ht="19">
      <c r="A5" s="39" t="s">
        <v>33</v>
      </c>
      <c r="B5" s="2"/>
      <c r="C5" s="2"/>
      <c r="D5" s="2"/>
      <c r="E5" s="43">
        <f>'DD (example)'!D10</f>
        <v>300.00000000000443</v>
      </c>
      <c r="F5" s="2" t="s">
        <v>3</v>
      </c>
      <c r="G5" s="2"/>
      <c r="H5" s="54" t="s">
        <v>89</v>
      </c>
      <c r="I5" s="54"/>
      <c r="J5" s="54"/>
      <c r="K5" s="54"/>
      <c r="L5" s="54"/>
      <c r="M5" s="54"/>
      <c r="N5" s="54"/>
    </row>
    <row r="6" spans="1:14" ht="14" customHeight="1">
      <c r="A6" s="88"/>
      <c r="B6" s="88"/>
      <c r="C6" s="88"/>
      <c r="D6" s="88"/>
      <c r="E6" s="88"/>
      <c r="F6" s="88"/>
      <c r="G6" s="88"/>
      <c r="H6" s="89" t="s">
        <v>19</v>
      </c>
      <c r="I6" s="89"/>
      <c r="J6" s="94"/>
      <c r="K6" s="90" t="s">
        <v>18</v>
      </c>
      <c r="L6" s="42"/>
      <c r="M6" s="42"/>
      <c r="N6" s="42"/>
    </row>
    <row r="7" spans="1:14" ht="14" customHeight="1">
      <c r="A7" s="61"/>
      <c r="B7" s="61"/>
      <c r="C7" s="61"/>
      <c r="D7" s="61"/>
      <c r="E7" s="61"/>
      <c r="F7" s="61"/>
      <c r="G7" s="61"/>
      <c r="H7" s="89"/>
      <c r="I7" s="89"/>
      <c r="J7" s="94"/>
      <c r="K7" s="90"/>
      <c r="L7" s="42"/>
      <c r="M7" s="42"/>
      <c r="N7" s="42"/>
    </row>
    <row r="8" spans="1:14" ht="14" customHeight="1">
      <c r="A8" s="61"/>
      <c r="B8" s="61"/>
      <c r="C8" s="61"/>
      <c r="D8" s="61"/>
      <c r="E8" s="61"/>
      <c r="F8" s="61"/>
      <c r="G8" s="61"/>
      <c r="H8" s="89"/>
      <c r="I8" s="89"/>
      <c r="J8" s="94"/>
      <c r="K8" s="90"/>
      <c r="L8" s="42"/>
      <c r="M8" s="42"/>
      <c r="N8" s="42"/>
    </row>
    <row r="9" spans="1:14" ht="14" customHeight="1">
      <c r="A9" s="61"/>
      <c r="B9" s="61"/>
      <c r="C9" s="61"/>
      <c r="D9" s="61"/>
      <c r="E9" s="61"/>
      <c r="F9" s="61"/>
      <c r="G9" s="61"/>
      <c r="H9" s="89"/>
      <c r="I9" s="89"/>
      <c r="J9" s="94"/>
      <c r="K9" s="90"/>
      <c r="L9" s="42"/>
      <c r="M9" s="42"/>
      <c r="N9" s="42"/>
    </row>
    <row r="10" spans="1:14" ht="14" customHeight="1">
      <c r="A10" s="61"/>
      <c r="B10" s="61"/>
      <c r="C10" s="61"/>
      <c r="D10" s="61"/>
      <c r="E10" s="61"/>
      <c r="F10" s="61"/>
      <c r="G10" s="61"/>
      <c r="H10" s="89"/>
      <c r="I10" s="89"/>
      <c r="J10" s="94"/>
      <c r="K10" s="90"/>
      <c r="L10" s="42"/>
      <c r="M10" s="42"/>
      <c r="N10" s="42"/>
    </row>
    <row r="11" spans="1:14" ht="14" customHeight="1">
      <c r="A11" s="61"/>
      <c r="B11" s="61"/>
      <c r="C11" s="61"/>
      <c r="D11" s="61"/>
      <c r="E11" s="61"/>
      <c r="F11" s="61"/>
      <c r="G11" s="61"/>
      <c r="H11" s="89"/>
      <c r="I11" s="89"/>
      <c r="J11" s="94"/>
      <c r="K11" s="41"/>
      <c r="L11" s="42"/>
      <c r="M11" s="42"/>
      <c r="N11" s="42"/>
    </row>
    <row r="12" spans="1:14" ht="14" customHeight="1">
      <c r="A12" s="61"/>
      <c r="B12" s="61"/>
      <c r="C12" s="61"/>
      <c r="D12" s="61"/>
      <c r="E12" s="61"/>
      <c r="F12" s="61"/>
      <c r="G12" s="61"/>
      <c r="H12" s="89"/>
      <c r="I12" s="89"/>
      <c r="J12" s="94"/>
      <c r="K12" s="41"/>
      <c r="L12" s="42"/>
      <c r="M12" s="42"/>
      <c r="N12" s="42"/>
    </row>
    <row r="13" spans="1:14" ht="14" customHeight="1">
      <c r="A13" s="61"/>
      <c r="B13" s="61"/>
      <c r="C13" s="61"/>
      <c r="D13" s="61"/>
      <c r="E13" s="61"/>
      <c r="F13" s="61"/>
      <c r="G13" s="61"/>
      <c r="H13" s="89"/>
      <c r="I13" s="89"/>
      <c r="J13" s="94"/>
      <c r="K13" s="41"/>
      <c r="L13" s="42"/>
      <c r="M13" s="42"/>
      <c r="N13" s="42"/>
    </row>
    <row r="14" spans="1:14" ht="14" customHeight="1">
      <c r="A14" s="61"/>
      <c r="B14" s="61"/>
      <c r="C14" s="61"/>
      <c r="D14" s="61"/>
      <c r="E14" s="61"/>
      <c r="F14" s="61"/>
      <c r="G14" s="61"/>
      <c r="H14" s="89"/>
      <c r="I14" s="89"/>
      <c r="J14" s="94"/>
      <c r="K14" s="41"/>
      <c r="L14" s="2" t="s">
        <v>28</v>
      </c>
      <c r="M14" s="42"/>
      <c r="N14" s="42"/>
    </row>
    <row r="15" spans="1:14" ht="14" customHeight="1">
      <c r="A15" s="61"/>
      <c r="B15" s="61"/>
      <c r="C15" s="61"/>
      <c r="D15" s="61"/>
      <c r="E15" s="61"/>
      <c r="F15" s="61"/>
      <c r="G15" s="61"/>
      <c r="H15" s="89"/>
      <c r="I15" s="89"/>
      <c r="J15" s="94"/>
      <c r="K15" s="41"/>
      <c r="L15" s="45" t="s">
        <v>29</v>
      </c>
      <c r="M15" s="2">
        <f>E4/E5</f>
        <v>0.70710678118654757</v>
      </c>
      <c r="N15" s="42"/>
    </row>
    <row r="16" spans="1:14" ht="14" customHeight="1">
      <c r="A16" s="61"/>
      <c r="B16" s="61"/>
      <c r="C16" s="61"/>
      <c r="D16" s="61"/>
      <c r="E16" s="61"/>
      <c r="F16" s="61"/>
      <c r="G16" s="61"/>
      <c r="H16" s="89"/>
      <c r="I16" s="89"/>
      <c r="J16" s="94"/>
      <c r="K16" s="41"/>
      <c r="L16" s="42"/>
      <c r="M16" s="42"/>
      <c r="N16" s="42"/>
    </row>
    <row r="17" spans="1:14" ht="14" customHeight="1">
      <c r="A17" s="61"/>
      <c r="B17" s="61"/>
      <c r="C17" s="61"/>
      <c r="D17" s="61"/>
      <c r="E17" s="61"/>
      <c r="F17" s="61"/>
      <c r="G17" s="61"/>
      <c r="H17" s="89"/>
      <c r="I17" s="89"/>
      <c r="J17" s="94"/>
      <c r="K17" s="41"/>
      <c r="L17" s="42"/>
      <c r="M17" s="42"/>
      <c r="N17" s="42"/>
    </row>
    <row r="18" spans="1:14" ht="14" customHeight="1">
      <c r="A18" s="61"/>
      <c r="B18" s="61"/>
      <c r="C18" s="61"/>
      <c r="D18" s="61"/>
      <c r="E18" s="61"/>
      <c r="F18" s="61"/>
      <c r="G18" s="61"/>
      <c r="H18" s="89"/>
      <c r="I18" s="89"/>
      <c r="J18" s="94"/>
      <c r="K18" s="41"/>
      <c r="L18" s="42"/>
      <c r="M18" s="42"/>
      <c r="N18" s="42"/>
    </row>
    <row r="19" spans="1:14" ht="14" customHeight="1">
      <c r="A19" s="61"/>
      <c r="B19" s="61"/>
      <c r="C19" s="61"/>
      <c r="D19" s="61"/>
      <c r="E19" s="61"/>
      <c r="F19" s="61"/>
      <c r="G19" s="61"/>
      <c r="H19" s="89"/>
      <c r="I19" s="89"/>
      <c r="J19" s="94"/>
      <c r="K19" s="41"/>
      <c r="L19" s="42"/>
      <c r="M19" s="42"/>
      <c r="N19" s="42"/>
    </row>
    <row r="20" spans="1:14" ht="19">
      <c r="A20" s="61"/>
      <c r="B20" s="61"/>
      <c r="C20" s="61"/>
      <c r="D20" s="61"/>
      <c r="E20" s="61"/>
      <c r="F20" s="61"/>
      <c r="G20" s="61"/>
      <c r="H20" s="98" t="s">
        <v>30</v>
      </c>
      <c r="I20" s="98"/>
      <c r="J20" s="98"/>
      <c r="K20" s="98"/>
      <c r="L20" s="98"/>
      <c r="M20" s="98"/>
      <c r="N20" s="30"/>
    </row>
    <row r="21" spans="1:14">
      <c r="A21" s="61"/>
      <c r="B21" s="61"/>
      <c r="C21" s="61"/>
      <c r="D21" s="61"/>
      <c r="E21" s="61"/>
      <c r="F21" s="61"/>
      <c r="G21" s="61"/>
      <c r="H21" s="30"/>
      <c r="I21" s="30"/>
      <c r="J21" s="30"/>
      <c r="K21" s="30"/>
      <c r="L21" s="30"/>
      <c r="M21" s="30"/>
      <c r="N21" s="30"/>
    </row>
    <row r="22" spans="1:14">
      <c r="A22" s="61"/>
      <c r="B22" s="61"/>
      <c r="C22" s="61"/>
      <c r="D22" s="61"/>
      <c r="E22" s="61"/>
      <c r="F22" s="61"/>
      <c r="G22" s="61"/>
      <c r="H22" s="30"/>
      <c r="I22" s="30"/>
      <c r="J22" s="30"/>
      <c r="K22" s="30"/>
      <c r="L22" s="30"/>
      <c r="M22" s="30"/>
      <c r="N22" s="30"/>
    </row>
    <row r="23" spans="1:14">
      <c r="A23" s="61"/>
      <c r="B23" s="61"/>
      <c r="C23" s="61"/>
      <c r="D23" s="61"/>
      <c r="E23" s="61"/>
      <c r="F23" s="61"/>
      <c r="G23" s="61"/>
      <c r="H23" s="30"/>
      <c r="I23" s="30"/>
      <c r="J23" s="30"/>
      <c r="K23" s="30"/>
      <c r="L23" s="30"/>
      <c r="M23" s="30"/>
      <c r="N23" s="30"/>
    </row>
    <row r="24" spans="1:14" ht="19">
      <c r="A24" s="61"/>
      <c r="B24" s="61"/>
      <c r="C24" s="61"/>
      <c r="D24" s="61"/>
      <c r="E24" s="61"/>
      <c r="F24" s="61"/>
      <c r="G24" s="61"/>
      <c r="H24" s="99" t="s">
        <v>21</v>
      </c>
      <c r="I24" s="100"/>
      <c r="J24" s="100"/>
      <c r="K24" s="101"/>
      <c r="L24" s="30"/>
      <c r="M24" s="30"/>
      <c r="N24" s="30"/>
    </row>
    <row r="25" spans="1:14">
      <c r="A25" s="61"/>
      <c r="B25" s="61"/>
      <c r="C25" s="61"/>
      <c r="D25" s="61"/>
      <c r="E25" s="61"/>
      <c r="F25" s="61"/>
      <c r="G25" s="61"/>
      <c r="H25" s="30"/>
      <c r="I25" s="30"/>
      <c r="J25" s="30"/>
      <c r="K25" s="30"/>
      <c r="L25" s="30"/>
      <c r="M25" s="30"/>
      <c r="N25" s="30"/>
    </row>
    <row r="26" spans="1:14">
      <c r="A26" s="61"/>
      <c r="B26" s="61"/>
      <c r="C26" s="61"/>
      <c r="D26" s="61"/>
      <c r="E26" s="61"/>
      <c r="F26" s="61"/>
      <c r="G26" s="61"/>
      <c r="H26" s="30"/>
      <c r="I26" s="30"/>
      <c r="J26" s="30"/>
      <c r="K26" s="30"/>
      <c r="L26" s="30"/>
      <c r="M26" s="30"/>
      <c r="N26" s="30"/>
    </row>
    <row r="27" spans="1:14">
      <c r="A27" s="61"/>
      <c r="B27" s="61"/>
      <c r="C27" s="61"/>
      <c r="D27" s="61"/>
      <c r="E27" s="61"/>
      <c r="F27" s="61"/>
      <c r="G27" s="61"/>
      <c r="H27" s="30"/>
      <c r="I27" s="30"/>
      <c r="J27" s="30"/>
      <c r="K27" s="30"/>
      <c r="L27" s="30"/>
      <c r="M27" s="30"/>
      <c r="N27" s="30"/>
    </row>
    <row r="28" spans="1:14">
      <c r="A28" s="61"/>
      <c r="B28" s="61"/>
      <c r="C28" s="61"/>
      <c r="D28" s="61"/>
      <c r="E28" s="61"/>
      <c r="F28" s="61"/>
      <c r="G28" s="61"/>
      <c r="H28" s="30"/>
      <c r="I28" s="30"/>
      <c r="J28" s="30"/>
      <c r="K28" s="30"/>
      <c r="L28" s="30"/>
      <c r="M28" s="30"/>
      <c r="N28" s="30"/>
    </row>
    <row r="29" spans="1:14">
      <c r="A29" s="61"/>
      <c r="B29" s="61"/>
      <c r="C29" s="61"/>
      <c r="D29" s="61"/>
      <c r="E29" s="61"/>
      <c r="F29" s="61"/>
      <c r="G29" s="61"/>
      <c r="H29" s="30"/>
      <c r="I29" s="30"/>
      <c r="J29" s="30"/>
      <c r="K29" s="30"/>
      <c r="L29" s="30"/>
      <c r="M29" s="30"/>
      <c r="N29" s="30"/>
    </row>
    <row r="30" spans="1:14">
      <c r="A30" s="61"/>
      <c r="B30" s="61"/>
      <c r="C30" s="61"/>
      <c r="D30" s="61"/>
      <c r="E30" s="61"/>
      <c r="F30" s="61"/>
      <c r="G30" s="61"/>
      <c r="H30" s="30"/>
      <c r="I30" s="30"/>
      <c r="J30" s="30"/>
      <c r="K30" s="30"/>
      <c r="L30" s="30"/>
      <c r="M30" s="30"/>
      <c r="N30" s="30"/>
    </row>
    <row r="31" spans="1:14">
      <c r="A31" s="61"/>
      <c r="B31" s="61"/>
      <c r="C31" s="61"/>
      <c r="D31" s="61"/>
      <c r="E31" s="61"/>
      <c r="F31" s="61"/>
      <c r="G31" s="61"/>
      <c r="H31" s="30"/>
      <c r="I31" s="30"/>
      <c r="J31" s="30"/>
      <c r="K31" s="30"/>
      <c r="L31" s="30"/>
      <c r="M31" s="30"/>
      <c r="N31" s="30"/>
    </row>
    <row r="32" spans="1:14">
      <c r="A32" s="61"/>
      <c r="B32" s="61"/>
      <c r="C32" s="61"/>
      <c r="D32" s="61"/>
      <c r="E32" s="61"/>
      <c r="F32" s="61"/>
      <c r="G32" s="61"/>
      <c r="H32" s="30"/>
      <c r="I32" s="30"/>
      <c r="J32" s="30"/>
      <c r="K32" s="30"/>
      <c r="L32" s="30"/>
      <c r="M32" s="30"/>
      <c r="N32" s="30"/>
    </row>
    <row r="33" spans="1:14">
      <c r="A33" s="61"/>
      <c r="B33" s="61"/>
      <c r="C33" s="61"/>
      <c r="D33" s="61"/>
      <c r="E33" s="61"/>
      <c r="F33" s="61"/>
      <c r="G33" s="61"/>
      <c r="H33" s="30"/>
      <c r="I33" s="30"/>
      <c r="J33" s="30"/>
      <c r="K33" s="30"/>
      <c r="L33" s="30"/>
      <c r="M33" s="30"/>
      <c r="N33" s="30"/>
    </row>
    <row r="34" spans="1:14">
      <c r="A34" s="61"/>
      <c r="B34" s="61"/>
      <c r="C34" s="61"/>
      <c r="D34" s="61"/>
      <c r="E34" s="61"/>
      <c r="F34" s="61"/>
      <c r="G34" s="61"/>
      <c r="H34" s="30"/>
      <c r="I34" s="30"/>
      <c r="J34" s="30"/>
      <c r="K34" s="30"/>
      <c r="L34" s="30"/>
      <c r="M34" s="30"/>
      <c r="N34" s="30"/>
    </row>
    <row r="35" spans="1:14">
      <c r="A35" s="61"/>
      <c r="B35" s="61"/>
      <c r="C35" s="61"/>
      <c r="D35" s="61"/>
      <c r="E35" s="61"/>
      <c r="F35" s="61"/>
      <c r="G35" s="61"/>
      <c r="H35" s="30"/>
      <c r="I35" s="30"/>
      <c r="J35" s="30"/>
      <c r="K35" s="30"/>
      <c r="L35" s="30"/>
      <c r="M35" s="30"/>
      <c r="N35" s="30"/>
    </row>
    <row r="36" spans="1:14">
      <c r="A36" s="61"/>
      <c r="B36" s="61"/>
      <c r="C36" s="61"/>
      <c r="D36" s="61"/>
      <c r="E36" s="61"/>
      <c r="F36" s="61"/>
      <c r="G36" s="61"/>
      <c r="H36" s="30"/>
      <c r="I36" s="30"/>
      <c r="J36" s="30"/>
      <c r="K36" s="30"/>
      <c r="L36" s="30"/>
      <c r="M36" s="30"/>
      <c r="N36" s="30"/>
    </row>
    <row r="37" spans="1:14">
      <c r="A37" s="61"/>
      <c r="B37" s="61"/>
      <c r="C37" s="61"/>
      <c r="D37" s="61"/>
      <c r="E37" s="61"/>
      <c r="F37" s="61"/>
      <c r="G37" s="61"/>
      <c r="H37" s="30"/>
      <c r="I37" s="30"/>
      <c r="J37" s="30"/>
      <c r="K37" s="30"/>
      <c r="L37" s="30"/>
      <c r="M37" s="30"/>
      <c r="N37" s="30"/>
    </row>
    <row r="38" spans="1:14">
      <c r="A38" s="61"/>
      <c r="B38" s="61"/>
      <c r="C38" s="61"/>
      <c r="D38" s="61"/>
      <c r="E38" s="61"/>
      <c r="F38" s="61"/>
      <c r="G38" s="61"/>
      <c r="H38" s="30"/>
      <c r="I38" s="30"/>
      <c r="J38" s="30"/>
      <c r="K38" s="30"/>
      <c r="L38" s="30"/>
      <c r="M38" s="30"/>
      <c r="N38" s="30"/>
    </row>
    <row r="39" spans="1:14">
      <c r="A39" s="2"/>
      <c r="B39" s="2"/>
      <c r="C39" s="2"/>
      <c r="D39" s="2"/>
      <c r="E39" s="2"/>
      <c r="F39" s="2"/>
      <c r="G39" s="2"/>
      <c r="H39" s="30"/>
      <c r="I39" s="30"/>
      <c r="J39" s="30"/>
      <c r="K39" s="30"/>
      <c r="L39" s="30"/>
      <c r="M39" s="30"/>
      <c r="N39" s="30"/>
    </row>
    <row r="40" spans="1:14">
      <c r="A40" s="2"/>
      <c r="B40" s="2"/>
      <c r="C40" s="2"/>
      <c r="D40" s="2"/>
      <c r="E40" s="2"/>
      <c r="F40" s="2"/>
      <c r="G40" s="2"/>
      <c r="H40" s="30"/>
      <c r="I40" s="30"/>
      <c r="J40" s="30"/>
      <c r="K40" s="30"/>
      <c r="L40" s="30"/>
      <c r="M40" s="30"/>
      <c r="N40" s="30"/>
    </row>
    <row r="41" spans="1:14">
      <c r="A41" s="2"/>
      <c r="B41" s="2"/>
      <c r="C41" s="2"/>
      <c r="D41" s="2"/>
      <c r="E41" s="2"/>
      <c r="F41" s="2"/>
      <c r="G41" s="2"/>
      <c r="H41" s="30"/>
      <c r="I41" s="30"/>
      <c r="J41" s="30"/>
      <c r="K41" s="30"/>
      <c r="L41" s="30"/>
      <c r="M41" s="30"/>
      <c r="N41" s="30"/>
    </row>
    <row r="42" spans="1:14">
      <c r="A42" s="2"/>
      <c r="B42" s="2"/>
      <c r="C42" s="2"/>
      <c r="D42" s="2"/>
      <c r="E42" s="2"/>
      <c r="F42" s="2"/>
      <c r="G42" s="2"/>
      <c r="H42" s="30"/>
      <c r="I42" s="30"/>
      <c r="J42" s="30"/>
      <c r="K42" s="30"/>
      <c r="L42" s="30"/>
      <c r="M42" s="30"/>
      <c r="N42" s="30"/>
    </row>
    <row r="43" spans="1:14" ht="18">
      <c r="A43" s="92" t="s">
        <v>13</v>
      </c>
      <c r="B43" s="92"/>
      <c r="C43" s="93" t="str">
        <f>'DD (example)'!C71</f>
        <v>YR&amp;G</v>
      </c>
      <c r="D43" s="93"/>
      <c r="E43" s="93"/>
      <c r="F43" s="93"/>
      <c r="G43" s="93"/>
      <c r="H43" s="30"/>
      <c r="I43" s="30"/>
      <c r="J43" s="30"/>
      <c r="K43" s="30"/>
      <c r="L43" s="30"/>
      <c r="M43" s="30"/>
      <c r="N43" s="30"/>
    </row>
    <row r="44" spans="1:14" ht="15">
      <c r="A44" s="84" t="s">
        <v>31</v>
      </c>
      <c r="B44" s="84"/>
      <c r="C44" s="85" t="s">
        <v>32</v>
      </c>
      <c r="D44" s="85"/>
      <c r="E44" s="85"/>
      <c r="F44" s="85"/>
      <c r="G44" s="85"/>
      <c r="H44" s="30"/>
      <c r="I44" s="30"/>
      <c r="J44" s="30"/>
      <c r="K44" s="30"/>
      <c r="L44" s="30"/>
      <c r="M44" s="30"/>
      <c r="N44" s="30"/>
    </row>
    <row r="45" spans="1:1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>
      <c r="A48" s="28"/>
      <c r="B48" s="28"/>
      <c r="C48" s="28"/>
      <c r="D48" s="28"/>
      <c r="E48" s="28"/>
      <c r="F48" s="28"/>
      <c r="G48" s="28"/>
      <c r="H48" s="30"/>
      <c r="I48" s="30"/>
      <c r="J48" s="30"/>
      <c r="K48" s="30"/>
      <c r="L48" s="30"/>
      <c r="M48" s="30"/>
      <c r="N48" s="30"/>
    </row>
    <row r="49" spans="1:14">
      <c r="A49" s="28"/>
      <c r="B49" s="28"/>
      <c r="C49" s="28"/>
      <c r="D49" s="28"/>
      <c r="E49" s="28"/>
      <c r="F49" s="28"/>
      <c r="G49" s="28"/>
      <c r="H49" s="30"/>
      <c r="I49" s="30"/>
      <c r="J49" s="30"/>
      <c r="K49" s="30"/>
      <c r="L49" s="30"/>
      <c r="M49" s="30"/>
      <c r="N49" s="30"/>
    </row>
    <row r="50" spans="1:14">
      <c r="A50" s="28"/>
      <c r="B50" s="28"/>
      <c r="C50" s="28"/>
      <c r="D50" s="28"/>
      <c r="E50" s="28"/>
      <c r="F50" s="28"/>
      <c r="G50" s="28"/>
      <c r="H50" s="30"/>
      <c r="I50" s="30"/>
      <c r="J50" s="30"/>
      <c r="K50" s="30"/>
      <c r="L50" s="30"/>
      <c r="M50" s="30"/>
      <c r="N50" s="30"/>
    </row>
    <row r="51" spans="1:14">
      <c r="A51" s="28"/>
      <c r="B51" s="28"/>
      <c r="C51" s="28"/>
      <c r="D51" s="28"/>
      <c r="E51" s="28"/>
      <c r="F51" s="28"/>
      <c r="G51" s="28"/>
      <c r="H51" s="30"/>
      <c r="I51" s="30"/>
      <c r="J51" s="30"/>
      <c r="K51" s="30"/>
      <c r="L51" s="30"/>
      <c r="M51" s="30"/>
      <c r="N51" s="30"/>
    </row>
    <row r="52" spans="1:14">
      <c r="A52" s="28"/>
      <c r="B52" s="28"/>
      <c r="C52" s="28"/>
      <c r="D52" s="28"/>
      <c r="E52" s="28"/>
      <c r="F52" s="28"/>
      <c r="G52" s="28"/>
      <c r="H52" s="30"/>
      <c r="I52" s="30"/>
      <c r="J52" s="30"/>
      <c r="K52" s="30"/>
      <c r="L52" s="30"/>
      <c r="M52" s="30"/>
      <c r="N52" s="30"/>
    </row>
    <row r="53" spans="1:14">
      <c r="A53" s="28"/>
      <c r="B53" s="28"/>
      <c r="C53" s="28"/>
      <c r="D53" s="28"/>
      <c r="E53" s="28"/>
      <c r="F53" s="28"/>
      <c r="G53" s="28"/>
      <c r="H53" s="30"/>
      <c r="I53" s="30"/>
      <c r="J53" s="30"/>
      <c r="K53" s="30"/>
      <c r="L53" s="30"/>
      <c r="M53" s="30"/>
      <c r="N53" s="30"/>
    </row>
    <row r="54" spans="1:14">
      <c r="H54" s="2"/>
      <c r="I54" s="2"/>
      <c r="J54" s="2"/>
      <c r="K54" s="2"/>
      <c r="L54" s="2"/>
      <c r="M54" s="2"/>
      <c r="N54" s="2"/>
    </row>
    <row r="55" spans="1:14">
      <c r="H55" s="2"/>
      <c r="I55" s="2"/>
      <c r="J55" s="2"/>
      <c r="K55" s="2"/>
      <c r="L55" s="2"/>
      <c r="M55" s="2"/>
      <c r="N55" s="2"/>
    </row>
    <row r="56" spans="1:14">
      <c r="H56" s="2"/>
      <c r="I56" s="2"/>
      <c r="J56" s="2"/>
      <c r="K56" s="2"/>
      <c r="L56" s="2"/>
      <c r="M56" s="2"/>
      <c r="N56" s="2"/>
    </row>
    <row r="57" spans="1:14">
      <c r="H57" s="2"/>
      <c r="I57" s="2"/>
      <c r="J57" s="2"/>
      <c r="K57" s="2"/>
      <c r="L57" s="2"/>
      <c r="M57" s="2"/>
      <c r="N57" s="2"/>
    </row>
    <row r="58" spans="1:14">
      <c r="H58" s="2"/>
      <c r="I58" s="2"/>
      <c r="J58" s="2"/>
      <c r="K58" s="2"/>
      <c r="L58" s="2"/>
      <c r="M58" s="2"/>
      <c r="N58" s="2"/>
    </row>
    <row r="59" spans="1:14">
      <c r="H59" s="2"/>
      <c r="I59" s="2"/>
      <c r="J59" s="2"/>
      <c r="K59" s="2"/>
      <c r="L59" s="2"/>
      <c r="M59" s="2"/>
      <c r="N59" s="2"/>
    </row>
    <row r="60" spans="1:14">
      <c r="H60" s="2"/>
      <c r="I60" s="2"/>
      <c r="J60" s="2"/>
      <c r="K60" s="2"/>
      <c r="L60" s="2"/>
      <c r="M60" s="2"/>
      <c r="N60" s="2"/>
    </row>
    <row r="61" spans="1:14">
      <c r="H61" s="2"/>
      <c r="I61" s="2"/>
      <c r="J61" s="2"/>
      <c r="K61" s="2"/>
      <c r="L61" s="2"/>
      <c r="M61" s="2"/>
      <c r="N61" s="2"/>
    </row>
    <row r="62" spans="1:14">
      <c r="H62" s="2"/>
      <c r="I62" s="2"/>
      <c r="J62" s="2"/>
      <c r="K62" s="2"/>
      <c r="L62" s="2"/>
      <c r="M62" s="2"/>
      <c r="N62" s="2"/>
    </row>
    <row r="63" spans="1:14">
      <c r="H63" s="2"/>
      <c r="I63" s="2"/>
      <c r="J63" s="2"/>
      <c r="K63" s="2"/>
      <c r="L63" s="2"/>
      <c r="M63" s="2"/>
      <c r="N63" s="2"/>
    </row>
    <row r="64" spans="1:14">
      <c r="H64" s="2"/>
      <c r="I64" s="2"/>
      <c r="J64" s="2"/>
      <c r="K64" s="2"/>
      <c r="L64" s="2"/>
      <c r="M64" s="2"/>
      <c r="N64" s="2"/>
    </row>
  </sheetData>
  <mergeCells count="13">
    <mergeCell ref="H6:I19"/>
    <mergeCell ref="J6:J19"/>
    <mergeCell ref="K6:K10"/>
    <mergeCell ref="H20:M20"/>
    <mergeCell ref="H24:K24"/>
    <mergeCell ref="A43:B43"/>
    <mergeCell ref="C43:G43"/>
    <mergeCell ref="A44:B44"/>
    <mergeCell ref="C44:G44"/>
    <mergeCell ref="E1:G1"/>
    <mergeCell ref="A2:G2"/>
    <mergeCell ref="B3:F3"/>
    <mergeCell ref="A6:G38"/>
  </mergeCells>
  <phoneticPr fontId="1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DD</vt:lpstr>
      <vt:lpstr>MAP</vt:lpstr>
      <vt:lpstr>DD (example)</vt:lpstr>
      <vt:lpstr>MAP (example)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 Bertram</dc:creator>
  <cp:lastModifiedBy>Tristan Roberts</cp:lastModifiedBy>
  <cp:lastPrinted>2009-04-15T00:51:32Z</cp:lastPrinted>
  <dcterms:created xsi:type="dcterms:W3CDTF">2009-04-15T00:51:32Z</dcterms:created>
  <dcterms:modified xsi:type="dcterms:W3CDTF">2012-02-24T20:23:09Z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FolderId">
    <vt:lpwstr/>
  </property>
  <property fmtid="{D5CDD505-2E9C-101B-9397-08002B2CF9AE}" pid="3" name="Offisync_SaveTime">
    <vt:lpwstr/>
  </property>
  <property fmtid="{D5CDD505-2E9C-101B-9397-08002B2CF9AE}" pid="4" name="Offisync_IsSaved">
    <vt:lpwstr>False</vt:lpwstr>
  </property>
  <property fmtid="{D5CDD505-2E9C-101B-9397-08002B2CF9AE}" pid="5" name="Offisync_UniqueId">
    <vt:lpwstr>201513;15265856</vt:lpwstr>
  </property>
  <property fmtid="{D5CDD505-2E9C-101B-9397-08002B2CF9AE}" pid="6" name="CentralDesktop_MDAdded">
    <vt:lpwstr>True</vt:lpwstr>
  </property>
  <property fmtid="{D5CDD505-2E9C-101B-9397-08002B2CF9AE}" pid="7" name="Offisync_FileTitle">
    <vt:lpwstr/>
  </property>
  <property fmtid="{D5CDD505-2E9C-101B-9397-08002B2CF9AE}" pid="8" name="Offisync_UpdateToken">
    <vt:lpwstr>2011-10-25T10:17:57-0400</vt:lpwstr>
  </property>
  <property fmtid="{D5CDD505-2E9C-101B-9397-08002B2CF9AE}" pid="9" name="Offisync_ProviderName">
    <vt:lpwstr>Central Desktop</vt:lpwstr>
  </property>
</Properties>
</file>