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heckCompatibility="1" autoCompressPictures="0"/>
  <bookViews>
    <workbookView xWindow="0" yWindow="0" windowWidth="25600" windowHeight="16060" tabRatio="879"/>
  </bookViews>
  <sheets>
    <sheet name="Lighting power allowance" sheetId="1" r:id="rId1"/>
    <sheet name="Connected Lighting Power" sheetId="2" r:id="rId2"/>
    <sheet name="Additional Lighting Power Allow" sheetId="3" r:id="rId3"/>
    <sheet name="Additional Interior Connected L" sheetId="4" r:id="rId4"/>
  </sheets>
  <definedNames>
    <definedName name="_xlnm.Print_Area" localSheetId="2">'Additional Lighting Power Allow'!#REF!</definedName>
    <definedName name="_xlnm.Print_Area" localSheetId="0">'Lighting power allowance'!$A$2:$E$46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4" l="1"/>
  <c r="K5" i="4"/>
  <c r="K6" i="4"/>
  <c r="K7" i="4"/>
  <c r="K8" i="4"/>
  <c r="K10" i="4"/>
  <c r="K11" i="4"/>
  <c r="K12" i="4"/>
  <c r="K13" i="4"/>
  <c r="K14" i="4"/>
  <c r="F5" i="3"/>
  <c r="H11" i="3"/>
  <c r="H5" i="3"/>
  <c r="H6" i="3"/>
  <c r="H7" i="3"/>
  <c r="H9" i="3"/>
  <c r="H10" i="3"/>
  <c r="H12" i="3"/>
  <c r="H13" i="3"/>
  <c r="H14" i="3"/>
  <c r="H15" i="3"/>
  <c r="J17" i="3"/>
  <c r="K19" i="2"/>
  <c r="K17" i="2"/>
  <c r="K18" i="2"/>
  <c r="K6" i="2"/>
  <c r="K7" i="2"/>
  <c r="K8" i="2"/>
  <c r="K9" i="2"/>
  <c r="K10" i="2"/>
  <c r="K11" i="2"/>
  <c r="K12" i="2"/>
  <c r="K13" i="2"/>
  <c r="K14" i="2"/>
  <c r="K15" i="2"/>
  <c r="K16" i="2"/>
  <c r="K5" i="2"/>
  <c r="K20" i="2"/>
  <c r="E33" i="1"/>
  <c r="E13" i="1"/>
  <c r="E10" i="1"/>
  <c r="E43" i="1"/>
  <c r="D45" i="1"/>
  <c r="E27" i="1"/>
  <c r="E4" i="1"/>
  <c r="E5" i="1"/>
  <c r="E6" i="1"/>
  <c r="E7" i="1"/>
  <c r="E8" i="1"/>
  <c r="E9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4" i="1"/>
  <c r="E45" i="1"/>
</calcChain>
</file>

<file path=xl/sharedStrings.xml><?xml version="1.0" encoding="utf-8"?>
<sst xmlns="http://schemas.openxmlformats.org/spreadsheetml/2006/main" count="191" uniqueCount="127">
  <si>
    <t>Building
 Type</t>
  </si>
  <si>
    <t>Common/Specific
Space Type</t>
  </si>
  <si>
    <r>
      <t>Lighting Power Density 
(W/ft</t>
    </r>
    <r>
      <rPr>
        <sz val="11"/>
        <color indexed="8"/>
        <rFont val="Calibri"/>
        <family val="2"/>
      </rPr>
      <t>²)</t>
    </r>
  </si>
  <si>
    <t>Lighting Power Allowance 
(W)</t>
  </si>
  <si>
    <r>
      <t>Space Area 
(ft</t>
    </r>
    <r>
      <rPr>
        <sz val="11"/>
        <color indexed="8"/>
        <rFont val="Calibri"/>
        <family val="2"/>
      </rPr>
      <t>²)</t>
    </r>
  </si>
  <si>
    <t>Corridor</t>
  </si>
  <si>
    <t>Storage- Active</t>
  </si>
  <si>
    <t>Mail Room</t>
  </si>
  <si>
    <t>Toilet</t>
  </si>
  <si>
    <t>Total</t>
  </si>
  <si>
    <t>Interior Connected Lighting Power</t>
  </si>
  <si>
    <t>ID</t>
  </si>
  <si>
    <t>Luminaire Description 
(including number of lamps per fixture, watts per lamp, type of
ballast, type of fixture)</t>
  </si>
  <si>
    <t>Type</t>
  </si>
  <si>
    <t>Incandescent</t>
  </si>
  <si>
    <t>Fluorescent</t>
  </si>
  <si>
    <t>HID</t>
  </si>
  <si>
    <t>Line-Voltage Track</t>
  </si>
  <si>
    <t>Low-Voltage Track</t>
  </si>
  <si>
    <t>Other</t>
  </si>
  <si>
    <t>Number of
Luminaire</t>
  </si>
  <si>
    <t>Watts/
Luminaire</t>
  </si>
  <si>
    <t>Total 
Watts</t>
  </si>
  <si>
    <t>X</t>
  </si>
  <si>
    <t>Additional Interior Lighting Power Allowance</t>
  </si>
  <si>
    <t>Space ID</t>
  </si>
  <si>
    <t>Space Name</t>
  </si>
  <si>
    <t>Decorative</t>
  </si>
  <si>
    <t>VDT's</t>
  </si>
  <si>
    <t>Display Lighting</t>
  </si>
  <si>
    <r>
      <t>Area (ft</t>
    </r>
    <r>
      <rPr>
        <sz val="11"/>
        <color indexed="8"/>
        <rFont val="Calibri"/>
        <family val="2"/>
      </rPr>
      <t>²)</t>
    </r>
  </si>
  <si>
    <r>
      <t>Unit Allowance (W/ft</t>
    </r>
    <r>
      <rPr>
        <sz val="11"/>
        <color indexed="8"/>
        <rFont val="Calibri"/>
        <family val="2"/>
      </rPr>
      <t>²)</t>
    </r>
  </si>
  <si>
    <t>Allowance 
(W)</t>
  </si>
  <si>
    <t xml:space="preserve">Luminaire ID's
</t>
  </si>
  <si>
    <t xml:space="preserve">Installed 
Power (W)
</t>
  </si>
  <si>
    <t>Additional Interior Connected Lighting Power</t>
  </si>
  <si>
    <t>Offices</t>
  </si>
  <si>
    <t>Office Areas</t>
  </si>
  <si>
    <t>Reception-Elevator Lobby</t>
  </si>
  <si>
    <t>Conference/Meeting/MPR</t>
  </si>
  <si>
    <t>Lobby</t>
  </si>
  <si>
    <t>Food Preparation</t>
  </si>
  <si>
    <t>Postal Sorting Area</t>
  </si>
  <si>
    <t>Electrical/Mechanical</t>
  </si>
  <si>
    <t>Conference Room 207A</t>
  </si>
  <si>
    <t>Conference Room 236</t>
  </si>
  <si>
    <t>Conference Room 226</t>
  </si>
  <si>
    <t>Conference Room 250</t>
  </si>
  <si>
    <t>Pantry 209</t>
  </si>
  <si>
    <t>Pantry 253</t>
  </si>
  <si>
    <t>Coat Closet 206</t>
  </si>
  <si>
    <t>Storage 207C</t>
  </si>
  <si>
    <t>Storage 238</t>
  </si>
  <si>
    <t>Storage 233</t>
  </si>
  <si>
    <t>Storage 239</t>
  </si>
  <si>
    <t>Toilet 200 ML1</t>
  </si>
  <si>
    <t>Toilet 200 FL1</t>
  </si>
  <si>
    <t>Toilet 200 ML2</t>
  </si>
  <si>
    <t>Toilet 200 FL2</t>
  </si>
  <si>
    <t>Service Elevator Lobby</t>
  </si>
  <si>
    <t>Mechanical 200 ME1</t>
  </si>
  <si>
    <t>IT Room 200 TC3</t>
  </si>
  <si>
    <t>Telecom 200 TC2</t>
  </si>
  <si>
    <t>Mechanical 200 ME2</t>
  </si>
  <si>
    <t xml:space="preserve">Corridor </t>
  </si>
  <si>
    <t>F-01</t>
  </si>
  <si>
    <t>F-01A</t>
  </si>
  <si>
    <t>F-02</t>
  </si>
  <si>
    <t>F-03</t>
  </si>
  <si>
    <t>F-05</t>
  </si>
  <si>
    <t>F-06</t>
  </si>
  <si>
    <t>F-07</t>
  </si>
  <si>
    <t>F-08</t>
  </si>
  <si>
    <t>F-08A</t>
  </si>
  <si>
    <t>F-09</t>
  </si>
  <si>
    <t>F-10</t>
  </si>
  <si>
    <t>F-11</t>
  </si>
  <si>
    <t>F-12</t>
  </si>
  <si>
    <t>F-13</t>
  </si>
  <si>
    <t>F-14</t>
  </si>
  <si>
    <t>Recessed 2' x 2'.  (2) F40BX w/ electronic ballast</t>
  </si>
  <si>
    <t>Electrical Room 200 EC2</t>
  </si>
  <si>
    <t>Mechanical 200 ME5-N</t>
    <phoneticPr fontId="4" type="noConversion"/>
  </si>
  <si>
    <t>Electrical Room 200 EC1</t>
    <phoneticPr fontId="4" type="noConversion"/>
  </si>
  <si>
    <t>Electrical Room 200 EC3</t>
  </si>
  <si>
    <t>Storage 212</t>
    <phoneticPr fontId="4" type="noConversion"/>
  </si>
  <si>
    <t>207JC</t>
    <phoneticPr fontId="4" type="noConversion"/>
  </si>
  <si>
    <t>Toilet 200 PL1</t>
    <phoneticPr fontId="4" type="noConversion"/>
  </si>
  <si>
    <t>Toilet 200 PL2</t>
    <phoneticPr fontId="4" type="noConversion"/>
  </si>
  <si>
    <t>Mechanical 200 ME4</t>
    <phoneticPr fontId="4" type="noConversion"/>
  </si>
  <si>
    <t>Mechanical 200 ME5</t>
    <phoneticPr fontId="4" type="noConversion"/>
  </si>
  <si>
    <t>Telecom 200 TC1</t>
    <phoneticPr fontId="4" type="noConversion"/>
  </si>
  <si>
    <t>Suspended linear fixture - 8 ft length. (4) F32T8 w/ electronic ballast</t>
  </si>
  <si>
    <t>Recessed 2' x 4' parabolic. (3) F32T8 w/ electronic ballast</t>
  </si>
  <si>
    <t>F-04
10" &amp; 13"</t>
  </si>
  <si>
    <t>F-04
16"</t>
  </si>
  <si>
    <t>Pendant globe fixture. (1) 18W PLC w/ electronic ballast</t>
  </si>
  <si>
    <t>Pendant globe fixture. (1) 26W PLC w/ electronic ballast</t>
  </si>
  <si>
    <t>Recessed CF downlight. (1) 32W PLC w/ electronic ballast</t>
  </si>
  <si>
    <t>Pendant shade fixture/ (1) 150W INC lamp.</t>
  </si>
  <si>
    <t>Track and INC fixture head -62 ft track w/ (18) 100W HIR PAR</t>
  </si>
  <si>
    <t>Recessed Slot Fixture. (1) F54T5HO withg electronic dimming balllast.</t>
  </si>
  <si>
    <t>Recessed CF downlight. (1) 26W PLC w/ electronic ballast</t>
  </si>
  <si>
    <t>Recessed CF wallwasher.  (1) 26W PLC w/ electronic ballast</t>
  </si>
  <si>
    <t>Fluor strip in cove stagger mount. (1) T8 lamp w/ electronic ballast.  Mounted in continuous linear ft.</t>
  </si>
  <si>
    <t>Undercabinet task light. (1) T8 lamp w/ electronic ballast.  Mounted in continuous linear ft.</t>
  </si>
  <si>
    <t>Perimeter WW system. (1) T8 lamp w/ electronic ballast.  Mounted in continuous linear ft.</t>
  </si>
  <si>
    <t>Suspended industrial fixture.  (2) F32T8 w/ electronic ballast.</t>
  </si>
  <si>
    <t>200L0-201</t>
  </si>
  <si>
    <t>F4</t>
  </si>
  <si>
    <t>F8</t>
  </si>
  <si>
    <t>F10</t>
  </si>
  <si>
    <t>F6</t>
  </si>
  <si>
    <t>F7</t>
  </si>
  <si>
    <t>Track and MH fixture head - 58 ft track w/ (16) 70W MH PAR</t>
  </si>
  <si>
    <t>Track and MH fixture head - 32 ft track w/ (6) 70W MH PAR</t>
  </si>
  <si>
    <t>Furniture Task lights</t>
  </si>
  <si>
    <t>Undercabinet task light. (1) T8 lamp w/ electronic ballast.  (1) per workstation and (2) per office.</t>
  </si>
  <si>
    <t>Recessed 2' x 4'. (2) F32T8 w/ electronic ballast</t>
  </si>
  <si>
    <t>F5</t>
  </si>
  <si>
    <t>Storage 210A</t>
    <phoneticPr fontId="4" type="noConversion"/>
  </si>
  <si>
    <t>Storage 209</t>
    <phoneticPr fontId="4" type="noConversion"/>
  </si>
  <si>
    <t>Storage 209A</t>
    <phoneticPr fontId="4" type="noConversion"/>
  </si>
  <si>
    <t>Storage 205</t>
    <phoneticPr fontId="4" type="noConversion"/>
  </si>
  <si>
    <t>Storage 240</t>
    <phoneticPr fontId="4" type="noConversion"/>
  </si>
  <si>
    <t>Storage 240A</t>
    <phoneticPr fontId="4" type="noConversion"/>
  </si>
  <si>
    <t>Interior Lighting Power Allowance (Space-by-Space Method)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</si>
</sst>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%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textRotation="90"/>
    </xf>
    <xf numFmtId="0" fontId="0" fillId="0" borderId="1" xfId="0" applyBorder="1" applyAlignment="1">
      <alignment textRotation="90"/>
    </xf>
    <xf numFmtId="0" fontId="0" fillId="2" borderId="1" xfId="0" applyFill="1" applyBorder="1" applyAlignment="1">
      <alignment textRotation="90"/>
    </xf>
    <xf numFmtId="0" fontId="0" fillId="0" borderId="1" xfId="0" applyBorder="1" applyAlignment="1">
      <alignment horizontal="center" textRotation="9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Fill="1" applyBorder="1"/>
    <xf numFmtId="165" fontId="0" fillId="0" borderId="1" xfId="0" applyNumberFormat="1" applyBorder="1"/>
    <xf numFmtId="165" fontId="0" fillId="0" borderId="0" xfId="0" applyNumberFormat="1"/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right" vertical="top"/>
    </xf>
    <xf numFmtId="165" fontId="0" fillId="0" borderId="0" xfId="0" applyNumberFormat="1" applyBorder="1" applyAlignment="1">
      <alignment horizontal="right" vertical="top"/>
    </xf>
    <xf numFmtId="166" fontId="0" fillId="0" borderId="0" xfId="0" applyNumberFormat="1" applyBorder="1" applyAlignment="1">
      <alignment horizontal="right" vertical="top"/>
    </xf>
    <xf numFmtId="0" fontId="0" fillId="0" borderId="0" xfId="0" applyBorder="1"/>
    <xf numFmtId="0" fontId="2" fillId="0" borderId="0" xfId="0" applyFont="1" applyAlignment="1">
      <alignment horizontal="left" vertical="top"/>
    </xf>
    <xf numFmtId="165" fontId="2" fillId="0" borderId="0" xfId="0" applyNumberFormat="1" applyFont="1" applyBorder="1" applyAlignment="1">
      <alignment horizontal="right" vertical="top"/>
    </xf>
    <xf numFmtId="0" fontId="2" fillId="0" borderId="0" xfId="0" applyFont="1"/>
    <xf numFmtId="165" fontId="3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167" fontId="0" fillId="0" borderId="0" xfId="0" applyNumberFormat="1" applyBorder="1"/>
    <xf numFmtId="10" fontId="2" fillId="0" borderId="0" xfId="0" applyNumberFormat="1" applyFont="1" applyBorder="1" applyAlignment="1">
      <alignment horizontal="right" vertical="top"/>
    </xf>
    <xf numFmtId="0" fontId="0" fillId="0" borderId="1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zoomScaleNormal="75" zoomScalePageLayoutView="75" workbookViewId="0">
      <selection activeCell="E9" sqref="E9"/>
    </sheetView>
  </sheetViews>
  <sheetFormatPr baseColWidth="10" defaultColWidth="8.83203125" defaultRowHeight="14" x14ac:dyDescent="0"/>
  <cols>
    <col min="1" max="1" width="24.1640625" customWidth="1"/>
    <col min="2" max="2" width="19.5" customWidth="1"/>
    <col min="3" max="3" width="13.1640625" customWidth="1"/>
    <col min="4" max="4" width="10" customWidth="1"/>
    <col min="5" max="5" width="26" customWidth="1"/>
  </cols>
  <sheetData>
    <row r="2" spans="1:5">
      <c r="A2" s="51" t="s">
        <v>126</v>
      </c>
      <c r="B2" s="51"/>
      <c r="C2" s="51"/>
      <c r="D2" s="51"/>
      <c r="E2" s="51"/>
    </row>
    <row r="3" spans="1:5" ht="29.25" customHeight="1">
      <c r="A3" s="20" t="s">
        <v>0</v>
      </c>
      <c r="B3" s="20" t="s">
        <v>1</v>
      </c>
      <c r="C3" s="20" t="s">
        <v>2</v>
      </c>
      <c r="D3" s="20" t="s">
        <v>4</v>
      </c>
      <c r="E3" s="20" t="s">
        <v>3</v>
      </c>
    </row>
    <row r="4" spans="1:5">
      <c r="A4" s="23" t="s">
        <v>37</v>
      </c>
      <c r="B4" s="48" t="s">
        <v>36</v>
      </c>
      <c r="C4" s="22">
        <v>1.1000000000000001</v>
      </c>
      <c r="D4" s="21">
        <v>11519</v>
      </c>
      <c r="E4" s="21">
        <f xml:space="preserve"> C4*D4</f>
        <v>12670.900000000001</v>
      </c>
    </row>
    <row r="5" spans="1:5">
      <c r="A5" s="23" t="s">
        <v>39</v>
      </c>
      <c r="B5" s="48" t="s">
        <v>44</v>
      </c>
      <c r="C5" s="22">
        <v>1.3</v>
      </c>
      <c r="D5" s="21">
        <v>1180</v>
      </c>
      <c r="E5" s="21">
        <f t="shared" ref="E5:E15" si="0" xml:space="preserve"> C5*D5</f>
        <v>1534</v>
      </c>
    </row>
    <row r="6" spans="1:5">
      <c r="A6" s="23"/>
      <c r="B6" s="48" t="s">
        <v>45</v>
      </c>
      <c r="C6" s="22">
        <v>1.3</v>
      </c>
      <c r="D6" s="21">
        <v>500</v>
      </c>
      <c r="E6" s="21">
        <f t="shared" si="0"/>
        <v>650</v>
      </c>
    </row>
    <row r="7" spans="1:5">
      <c r="A7" s="23"/>
      <c r="B7" s="48" t="s">
        <v>46</v>
      </c>
      <c r="C7" s="22">
        <v>1.3</v>
      </c>
      <c r="D7" s="21">
        <v>336</v>
      </c>
      <c r="E7" s="21">
        <f t="shared" si="0"/>
        <v>436.8</v>
      </c>
    </row>
    <row r="8" spans="1:5">
      <c r="A8" s="23"/>
      <c r="B8" s="48" t="s">
        <v>47</v>
      </c>
      <c r="C8" s="22">
        <v>1.3</v>
      </c>
      <c r="D8" s="21">
        <v>457</v>
      </c>
      <c r="E8" s="21">
        <f t="shared" si="0"/>
        <v>594.1</v>
      </c>
    </row>
    <row r="9" spans="1:5" ht="28">
      <c r="A9" s="23" t="s">
        <v>40</v>
      </c>
      <c r="B9" s="48" t="s">
        <v>38</v>
      </c>
      <c r="C9" s="22">
        <v>1.3</v>
      </c>
      <c r="D9" s="21">
        <v>1204</v>
      </c>
      <c r="E9" s="21">
        <f t="shared" ref="E9" si="1" xml:space="preserve"> C9*D9</f>
        <v>1565.2</v>
      </c>
    </row>
    <row r="10" spans="1:5">
      <c r="A10" s="23"/>
      <c r="B10" s="48" t="s">
        <v>59</v>
      </c>
      <c r="C10" s="22">
        <v>1.3</v>
      </c>
      <c r="D10" s="21">
        <v>173</v>
      </c>
      <c r="E10" s="21">
        <f xml:space="preserve"> C10*D10</f>
        <v>224.9</v>
      </c>
    </row>
    <row r="11" spans="1:5">
      <c r="A11" s="23" t="s">
        <v>41</v>
      </c>
      <c r="B11" s="48" t="s">
        <v>48</v>
      </c>
      <c r="C11" s="22">
        <v>1.2</v>
      </c>
      <c r="D11" s="21">
        <v>70</v>
      </c>
      <c r="E11" s="21">
        <f t="shared" si="0"/>
        <v>84</v>
      </c>
    </row>
    <row r="12" spans="1:5">
      <c r="A12" s="23"/>
      <c r="B12" s="48" t="s">
        <v>49</v>
      </c>
      <c r="C12" s="22">
        <v>1.2</v>
      </c>
      <c r="D12" s="21">
        <v>133</v>
      </c>
      <c r="E12" s="21">
        <f t="shared" si="0"/>
        <v>159.6</v>
      </c>
    </row>
    <row r="13" spans="1:5">
      <c r="A13" s="23" t="s">
        <v>42</v>
      </c>
      <c r="B13" s="48" t="s">
        <v>7</v>
      </c>
      <c r="C13" s="22">
        <v>1.2</v>
      </c>
      <c r="D13" s="21">
        <v>514</v>
      </c>
      <c r="E13" s="21">
        <f t="shared" ref="E13" si="2" xml:space="preserve"> C13*D13</f>
        <v>616.79999999999995</v>
      </c>
    </row>
    <row r="14" spans="1:5">
      <c r="A14" s="23" t="s">
        <v>6</v>
      </c>
      <c r="B14" s="48" t="s">
        <v>50</v>
      </c>
      <c r="C14" s="22">
        <v>0.8</v>
      </c>
      <c r="D14" s="21">
        <v>93</v>
      </c>
      <c r="E14" s="21">
        <f t="shared" si="0"/>
        <v>74.400000000000006</v>
      </c>
    </row>
    <row r="15" spans="1:5">
      <c r="A15" s="23"/>
      <c r="B15" s="48" t="s">
        <v>51</v>
      </c>
      <c r="C15" s="22">
        <v>0.8</v>
      </c>
      <c r="D15" s="21">
        <v>128</v>
      </c>
      <c r="E15" s="21">
        <f t="shared" si="0"/>
        <v>102.4</v>
      </c>
    </row>
    <row r="16" spans="1:5">
      <c r="A16" s="23"/>
      <c r="B16" s="48" t="s">
        <v>52</v>
      </c>
      <c r="C16" s="22">
        <v>0.8</v>
      </c>
      <c r="D16" s="21">
        <v>243</v>
      </c>
      <c r="E16" s="21">
        <f t="shared" ref="E16" si="3" xml:space="preserve"> C16*D16</f>
        <v>194.4</v>
      </c>
    </row>
    <row r="17" spans="1:5">
      <c r="A17" s="23"/>
      <c r="B17" s="48" t="s">
        <v>53</v>
      </c>
      <c r="C17" s="22">
        <v>0.8</v>
      </c>
      <c r="D17" s="21">
        <v>73</v>
      </c>
      <c r="E17" s="21">
        <f t="shared" ref="E17:E37" si="4" xml:space="preserve"> C17*D17</f>
        <v>58.400000000000006</v>
      </c>
    </row>
    <row r="18" spans="1:5">
      <c r="A18" s="23"/>
      <c r="B18" s="48" t="s">
        <v>54</v>
      </c>
      <c r="C18" s="22">
        <v>0.8</v>
      </c>
      <c r="D18" s="21">
        <v>93</v>
      </c>
      <c r="E18" s="21">
        <f t="shared" si="4"/>
        <v>74.400000000000006</v>
      </c>
    </row>
    <row r="19" spans="1:5">
      <c r="A19" s="23"/>
      <c r="B19" s="48" t="s">
        <v>85</v>
      </c>
      <c r="C19" s="22">
        <v>0.8</v>
      </c>
      <c r="D19" s="21">
        <v>203</v>
      </c>
      <c r="E19" s="21">
        <f t="shared" ref="E19" si="5" xml:space="preserve"> C19*D19</f>
        <v>162.4</v>
      </c>
    </row>
    <row r="20" spans="1:5">
      <c r="A20" s="46"/>
      <c r="B20" s="48" t="s">
        <v>120</v>
      </c>
      <c r="C20" s="22">
        <v>0.8</v>
      </c>
      <c r="D20" s="21">
        <v>9</v>
      </c>
      <c r="E20" s="21">
        <f t="shared" ref="E20:E21" si="6" xml:space="preserve"> C20*D20</f>
        <v>7.2</v>
      </c>
    </row>
    <row r="21" spans="1:5">
      <c r="A21" s="46"/>
      <c r="B21" s="48" t="s">
        <v>121</v>
      </c>
      <c r="C21" s="22">
        <v>0.8</v>
      </c>
      <c r="D21" s="21">
        <v>89</v>
      </c>
      <c r="E21" s="21">
        <f t="shared" si="6"/>
        <v>71.2</v>
      </c>
    </row>
    <row r="22" spans="1:5">
      <c r="A22" s="46"/>
      <c r="B22" s="48" t="s">
        <v>122</v>
      </c>
      <c r="C22" s="22">
        <v>0.8</v>
      </c>
      <c r="D22" s="21">
        <v>12</v>
      </c>
      <c r="E22" s="21">
        <f t="shared" ref="E22:E23" si="7" xml:space="preserve"> C22*D22</f>
        <v>9.6000000000000014</v>
      </c>
    </row>
    <row r="23" spans="1:5">
      <c r="A23" s="46"/>
      <c r="B23" s="48" t="s">
        <v>123</v>
      </c>
      <c r="C23" s="22">
        <v>0.8</v>
      </c>
      <c r="D23" s="21">
        <v>61</v>
      </c>
      <c r="E23" s="21">
        <f t="shared" si="7"/>
        <v>48.800000000000004</v>
      </c>
    </row>
    <row r="24" spans="1:5">
      <c r="A24" s="46"/>
      <c r="B24" s="48" t="s">
        <v>124</v>
      </c>
      <c r="C24" s="22">
        <v>0.8</v>
      </c>
      <c r="D24" s="21">
        <v>96</v>
      </c>
      <c r="E24" s="21">
        <f t="shared" ref="E24" si="8" xml:space="preserve"> C24*D24</f>
        <v>76.800000000000011</v>
      </c>
    </row>
    <row r="25" spans="1:5">
      <c r="A25" s="46"/>
      <c r="B25" s="48" t="s">
        <v>125</v>
      </c>
      <c r="C25" s="22">
        <v>0.8</v>
      </c>
      <c r="D25" s="21">
        <v>149</v>
      </c>
      <c r="E25" s="21">
        <f t="shared" ref="E25" si="9" xml:space="preserve"> C25*D25</f>
        <v>119.2</v>
      </c>
    </row>
    <row r="26" spans="1:5">
      <c r="B26" s="49" t="s">
        <v>86</v>
      </c>
      <c r="C26" s="22"/>
      <c r="D26" s="21">
        <v>62</v>
      </c>
      <c r="E26" s="21"/>
    </row>
    <row r="27" spans="1:5">
      <c r="A27" s="23" t="s">
        <v>5</v>
      </c>
      <c r="B27" s="48" t="s">
        <v>64</v>
      </c>
      <c r="C27" s="22">
        <v>0.5</v>
      </c>
      <c r="D27" s="21">
        <v>3046</v>
      </c>
      <c r="E27" s="21">
        <f t="shared" si="4"/>
        <v>1523</v>
      </c>
    </row>
    <row r="28" spans="1:5">
      <c r="A28" s="23" t="s">
        <v>8</v>
      </c>
      <c r="B28" s="48" t="s">
        <v>55</v>
      </c>
      <c r="C28" s="22">
        <v>0.9</v>
      </c>
      <c r="D28" s="21">
        <v>205</v>
      </c>
      <c r="E28" s="21">
        <f t="shared" si="4"/>
        <v>184.5</v>
      </c>
    </row>
    <row r="29" spans="1:5">
      <c r="A29" s="23"/>
      <c r="B29" s="48" t="s">
        <v>56</v>
      </c>
      <c r="C29" s="22">
        <v>0.9</v>
      </c>
      <c r="D29" s="21">
        <v>254</v>
      </c>
      <c r="E29" s="21">
        <f t="shared" si="4"/>
        <v>228.6</v>
      </c>
    </row>
    <row r="30" spans="1:5">
      <c r="A30" s="23"/>
      <c r="B30" s="48" t="s">
        <v>57</v>
      </c>
      <c r="C30" s="22">
        <v>0.9</v>
      </c>
      <c r="D30" s="21">
        <v>41</v>
      </c>
      <c r="E30" s="21">
        <f t="shared" si="4"/>
        <v>36.9</v>
      </c>
    </row>
    <row r="31" spans="1:5">
      <c r="A31" s="23"/>
      <c r="B31" s="48" t="s">
        <v>58</v>
      </c>
      <c r="C31" s="22">
        <v>0.9</v>
      </c>
      <c r="D31" s="21">
        <v>41</v>
      </c>
      <c r="E31" s="21">
        <f t="shared" si="4"/>
        <v>36.9</v>
      </c>
    </row>
    <row r="32" spans="1:5">
      <c r="A32" s="46"/>
      <c r="B32" s="48" t="s">
        <v>87</v>
      </c>
      <c r="C32" s="22">
        <v>0.9</v>
      </c>
      <c r="D32" s="21">
        <v>42</v>
      </c>
      <c r="E32" s="21">
        <f t="shared" ref="E32:E33" si="10" xml:space="preserve"> C32*D32</f>
        <v>37.800000000000004</v>
      </c>
    </row>
    <row r="33" spans="1:5">
      <c r="A33" s="46"/>
      <c r="B33" s="48" t="s">
        <v>88</v>
      </c>
      <c r="C33" s="22">
        <v>0.9</v>
      </c>
      <c r="D33" s="21">
        <v>42</v>
      </c>
      <c r="E33" s="21">
        <f t="shared" si="10"/>
        <v>37.800000000000004</v>
      </c>
    </row>
    <row r="34" spans="1:5">
      <c r="A34" s="23" t="s">
        <v>43</v>
      </c>
      <c r="B34" s="48" t="s">
        <v>60</v>
      </c>
      <c r="C34" s="22">
        <v>1.5</v>
      </c>
      <c r="D34" s="21">
        <v>447</v>
      </c>
      <c r="E34" s="21">
        <f t="shared" si="4"/>
        <v>670.5</v>
      </c>
    </row>
    <row r="35" spans="1:5">
      <c r="A35" s="23"/>
      <c r="B35" s="48" t="s">
        <v>63</v>
      </c>
      <c r="C35" s="22">
        <v>1.5</v>
      </c>
      <c r="D35" s="21">
        <v>456</v>
      </c>
      <c r="E35" s="21">
        <f t="shared" si="4"/>
        <v>684</v>
      </c>
    </row>
    <row r="36" spans="1:5">
      <c r="A36" s="23"/>
      <c r="B36" s="48" t="s">
        <v>89</v>
      </c>
      <c r="C36" s="22">
        <v>1.5</v>
      </c>
      <c r="D36" s="21">
        <v>431</v>
      </c>
      <c r="E36" s="21">
        <f t="shared" si="4"/>
        <v>646.5</v>
      </c>
    </row>
    <row r="37" spans="1:5">
      <c r="A37" s="23"/>
      <c r="B37" s="48" t="s">
        <v>61</v>
      </c>
      <c r="C37" s="22">
        <v>1.5</v>
      </c>
      <c r="D37" s="21">
        <v>41</v>
      </c>
      <c r="E37" s="21">
        <f t="shared" si="4"/>
        <v>61.5</v>
      </c>
    </row>
    <row r="38" spans="1:5">
      <c r="A38" s="23"/>
      <c r="B38" s="48" t="s">
        <v>62</v>
      </c>
      <c r="C38" s="22">
        <v>1.5</v>
      </c>
      <c r="D38" s="21">
        <v>111</v>
      </c>
      <c r="E38" s="21">
        <f t="shared" ref="E38:E41" si="11" xml:space="preserve"> C38*D38</f>
        <v>166.5</v>
      </c>
    </row>
    <row r="39" spans="1:5">
      <c r="A39" s="46"/>
      <c r="B39" s="48" t="s">
        <v>90</v>
      </c>
      <c r="C39" s="22">
        <v>1.5</v>
      </c>
      <c r="D39" s="21">
        <v>31</v>
      </c>
      <c r="E39" s="21">
        <f t="shared" si="11"/>
        <v>46.5</v>
      </c>
    </row>
    <row r="40" spans="1:5">
      <c r="A40" s="46"/>
      <c r="B40" s="48" t="s">
        <v>82</v>
      </c>
      <c r="C40" s="22">
        <v>1.5</v>
      </c>
      <c r="D40" s="21">
        <v>184</v>
      </c>
      <c r="E40" s="21">
        <f t="shared" si="11"/>
        <v>276</v>
      </c>
    </row>
    <row r="41" spans="1:5">
      <c r="A41" s="46"/>
      <c r="B41" s="48" t="s">
        <v>83</v>
      </c>
      <c r="C41" s="22">
        <v>1.5</v>
      </c>
      <c r="D41" s="21">
        <v>76</v>
      </c>
      <c r="E41" s="21">
        <f t="shared" si="11"/>
        <v>114</v>
      </c>
    </row>
    <row r="42" spans="1:5">
      <c r="A42" s="46"/>
      <c r="B42" s="48" t="s">
        <v>81</v>
      </c>
      <c r="C42" s="22">
        <v>1.5</v>
      </c>
      <c r="D42" s="21">
        <v>76</v>
      </c>
      <c r="E42" s="21">
        <f t="shared" ref="E42:E43" si="12" xml:space="preserve"> C42*D42</f>
        <v>114</v>
      </c>
    </row>
    <row r="43" spans="1:5">
      <c r="A43" s="46"/>
      <c r="B43" s="48" t="s">
        <v>84</v>
      </c>
      <c r="C43" s="22">
        <v>1.5</v>
      </c>
      <c r="D43" s="21">
        <v>67</v>
      </c>
      <c r="E43" s="21">
        <f t="shared" si="12"/>
        <v>100.5</v>
      </c>
    </row>
    <row r="44" spans="1:5">
      <c r="A44" s="46"/>
      <c r="B44" s="48" t="s">
        <v>91</v>
      </c>
      <c r="C44" s="22">
        <v>1.5</v>
      </c>
      <c r="D44" s="21">
        <v>268</v>
      </c>
      <c r="E44" s="21">
        <f t="shared" ref="E44" si="13" xml:space="preserve"> C44*D44</f>
        <v>402</v>
      </c>
    </row>
    <row r="45" spans="1:5">
      <c r="A45" t="s">
        <v>9</v>
      </c>
      <c r="C45" s="10"/>
      <c r="D45" s="19">
        <f>SUM(D4:D44)</f>
        <v>23256</v>
      </c>
      <c r="E45" s="18">
        <f>SUM(E4:E44)</f>
        <v>24903.000000000007</v>
      </c>
    </row>
    <row r="47" spans="1:5">
      <c r="D47" s="14"/>
    </row>
    <row r="48" spans="1:5">
      <c r="D48" s="14"/>
    </row>
    <row r="49" spans="1:5">
      <c r="D49" s="14"/>
    </row>
    <row r="50" spans="1:5">
      <c r="D50" s="14"/>
    </row>
    <row r="51" spans="1:5">
      <c r="A51" s="29"/>
      <c r="B51" s="29"/>
      <c r="C51" s="29"/>
      <c r="D51" s="29"/>
    </row>
    <row r="52" spans="1:5">
      <c r="A52" s="29"/>
      <c r="B52" s="29"/>
      <c r="C52" s="27"/>
      <c r="D52" s="29"/>
      <c r="E52" s="26"/>
    </row>
    <row r="53" spans="1:5">
      <c r="A53" s="29"/>
      <c r="B53" s="29"/>
      <c r="C53" s="27"/>
      <c r="D53" s="29"/>
      <c r="E53" s="26"/>
    </row>
    <row r="54" spans="1:5">
      <c r="A54" s="29"/>
      <c r="B54" s="29"/>
      <c r="C54" s="27"/>
      <c r="D54" s="29"/>
      <c r="E54" s="27"/>
    </row>
    <row r="55" spans="1:5">
      <c r="A55" s="42"/>
      <c r="B55" s="29"/>
      <c r="C55" s="27"/>
      <c r="D55" s="29"/>
      <c r="E55" s="27"/>
    </row>
    <row r="56" spans="1:5">
      <c r="A56" s="29"/>
      <c r="B56" s="29"/>
      <c r="C56" s="27"/>
      <c r="D56" s="29"/>
      <c r="E56" s="27"/>
    </row>
    <row r="57" spans="1:5">
      <c r="A57" s="29"/>
      <c r="B57" s="29"/>
      <c r="C57" s="27"/>
      <c r="D57" s="29"/>
      <c r="E57" s="27"/>
    </row>
    <row r="58" spans="1:5">
      <c r="A58" s="29"/>
      <c r="B58" s="29"/>
      <c r="C58" s="31"/>
      <c r="D58" s="29"/>
      <c r="E58" s="27"/>
    </row>
    <row r="59" spans="1:5">
      <c r="A59" s="29"/>
      <c r="B59" s="29"/>
      <c r="C59" s="27"/>
      <c r="D59" s="29"/>
      <c r="E59" s="27"/>
    </row>
    <row r="60" spans="1:5">
      <c r="A60" s="29"/>
      <c r="B60" s="29"/>
      <c r="C60" s="27"/>
      <c r="D60" s="29"/>
      <c r="E60" s="27"/>
    </row>
    <row r="61" spans="1:5">
      <c r="A61" s="42"/>
      <c r="B61" s="29"/>
      <c r="C61" s="27"/>
      <c r="D61" s="29"/>
      <c r="E61" s="27"/>
    </row>
    <row r="62" spans="1:5">
      <c r="A62" s="29"/>
      <c r="B62" s="29"/>
      <c r="C62" s="27"/>
      <c r="D62" s="29"/>
      <c r="E62" s="27"/>
    </row>
    <row r="63" spans="1:5">
      <c r="A63" s="42"/>
      <c r="B63" s="29"/>
      <c r="C63" s="27"/>
      <c r="D63" s="29"/>
      <c r="E63" s="27"/>
    </row>
    <row r="64" spans="1:5">
      <c r="A64" s="29"/>
      <c r="B64" s="29"/>
      <c r="C64" s="29"/>
      <c r="D64" s="43"/>
      <c r="E64" s="28"/>
    </row>
    <row r="65" spans="1:4">
      <c r="A65" s="29"/>
      <c r="B65" s="29"/>
      <c r="C65" s="44"/>
      <c r="D65" s="29"/>
    </row>
    <row r="66" spans="1:4">
      <c r="A66" s="29"/>
      <c r="B66" s="29"/>
      <c r="C66" s="29"/>
      <c r="D66" s="29"/>
    </row>
  </sheetData>
  <mergeCells count="1">
    <mergeCell ref="A2:E2"/>
  </mergeCells>
  <phoneticPr fontId="4" type="noConversion"/>
  <pageMargins left="0.7" right="0.7" top="0.75" bottom="0.75" header="0.3" footer="0.3"/>
  <headerFooter>
    <oddHeader>&amp;CColumbia University - Studebaker Hall 2nd Floor
615 West 131st St. New York, NY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zoomScale="125" zoomScaleNormal="75" zoomScalePageLayoutView="75" workbookViewId="0">
      <selection activeCell="B19" sqref="B19"/>
    </sheetView>
  </sheetViews>
  <sheetFormatPr baseColWidth="10" defaultColWidth="8.83203125" defaultRowHeight="14" x14ac:dyDescent="0"/>
  <cols>
    <col min="2" max="2" width="60.5" customWidth="1"/>
    <col min="3" max="8" width="3.6640625" customWidth="1"/>
    <col min="9" max="9" width="10.83203125" customWidth="1"/>
    <col min="10" max="10" width="10.1640625" customWidth="1"/>
    <col min="13" max="13" width="11.1640625" customWidth="1"/>
  </cols>
  <sheetData>
    <row r="2" spans="1:17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7" ht="20.25" customHeight="1">
      <c r="A3" s="55" t="s">
        <v>11</v>
      </c>
      <c r="B3" s="53" t="s">
        <v>12</v>
      </c>
      <c r="C3" s="52" t="s">
        <v>13</v>
      </c>
      <c r="D3" s="52"/>
      <c r="E3" s="52"/>
      <c r="F3" s="52"/>
      <c r="G3" s="52"/>
      <c r="H3" s="52"/>
      <c r="I3" s="53" t="s">
        <v>20</v>
      </c>
      <c r="J3" s="53" t="s">
        <v>21</v>
      </c>
      <c r="K3" s="53" t="s">
        <v>22</v>
      </c>
    </row>
    <row r="4" spans="1:17" ht="89">
      <c r="A4" s="55"/>
      <c r="B4" s="54"/>
      <c r="C4" s="2" t="s">
        <v>14</v>
      </c>
      <c r="D4" s="3" t="s">
        <v>15</v>
      </c>
      <c r="E4" s="2" t="s">
        <v>16</v>
      </c>
      <c r="F4" s="3" t="s">
        <v>17</v>
      </c>
      <c r="G4" s="4" t="s">
        <v>18</v>
      </c>
      <c r="H4" s="5" t="s">
        <v>19</v>
      </c>
      <c r="I4" s="54"/>
      <c r="J4" s="54"/>
      <c r="K4" s="54"/>
    </row>
    <row r="5" spans="1:17">
      <c r="A5" s="38" t="s">
        <v>65</v>
      </c>
      <c r="B5" s="37" t="s">
        <v>118</v>
      </c>
      <c r="C5" s="39"/>
      <c r="D5" s="7" t="s">
        <v>23</v>
      </c>
      <c r="E5" s="39"/>
      <c r="F5" s="36"/>
      <c r="G5" s="40"/>
      <c r="H5" s="7"/>
      <c r="I5" s="24">
        <v>22</v>
      </c>
      <c r="J5" s="33">
        <v>56</v>
      </c>
      <c r="K5" s="21">
        <f>I5*J5</f>
        <v>1232</v>
      </c>
      <c r="M5" s="30"/>
      <c r="N5" s="30"/>
      <c r="O5" s="30"/>
      <c r="P5" s="30"/>
      <c r="Q5" s="30"/>
    </row>
    <row r="6" spans="1:17">
      <c r="A6" s="38" t="s">
        <v>66</v>
      </c>
      <c r="B6" s="37" t="s">
        <v>80</v>
      </c>
      <c r="C6" s="39"/>
      <c r="D6" s="7" t="s">
        <v>23</v>
      </c>
      <c r="E6" s="39"/>
      <c r="F6" s="36"/>
      <c r="G6" s="40"/>
      <c r="H6" s="7"/>
      <c r="I6" s="24">
        <v>1</v>
      </c>
      <c r="J6" s="33">
        <v>67</v>
      </c>
      <c r="K6" s="21">
        <f t="shared" ref="K6:K19" si="0">I6*J6</f>
        <v>67</v>
      </c>
      <c r="Q6" s="30"/>
    </row>
    <row r="7" spans="1:17">
      <c r="A7" s="38" t="s">
        <v>67</v>
      </c>
      <c r="B7" s="37" t="s">
        <v>92</v>
      </c>
      <c r="C7" s="39"/>
      <c r="D7" s="7" t="s">
        <v>23</v>
      </c>
      <c r="E7" s="39"/>
      <c r="F7" s="36"/>
      <c r="G7" s="40"/>
      <c r="H7" s="7"/>
      <c r="I7" s="24">
        <v>64</v>
      </c>
      <c r="J7" s="33">
        <v>110</v>
      </c>
      <c r="K7" s="21">
        <f t="shared" si="0"/>
        <v>7040</v>
      </c>
      <c r="M7" s="32"/>
      <c r="Q7" s="30"/>
    </row>
    <row r="8" spans="1:17">
      <c r="A8" s="38" t="s">
        <v>68</v>
      </c>
      <c r="B8" s="37" t="s">
        <v>93</v>
      </c>
      <c r="C8" s="39"/>
      <c r="D8" s="7" t="s">
        <v>23</v>
      </c>
      <c r="E8" s="39"/>
      <c r="F8" s="36"/>
      <c r="G8" s="40"/>
      <c r="H8" s="7"/>
      <c r="I8" s="24">
        <v>3</v>
      </c>
      <c r="J8" s="33">
        <v>84</v>
      </c>
      <c r="K8" s="21">
        <f t="shared" si="0"/>
        <v>252</v>
      </c>
      <c r="M8" s="34"/>
    </row>
    <row r="9" spans="1:17">
      <c r="A9" s="38" t="s">
        <v>69</v>
      </c>
      <c r="B9" s="37" t="s">
        <v>102</v>
      </c>
      <c r="C9" s="39"/>
      <c r="D9" s="7" t="s">
        <v>23</v>
      </c>
      <c r="E9" s="39"/>
      <c r="F9" s="36"/>
      <c r="G9" s="40"/>
      <c r="H9" s="7"/>
      <c r="I9" s="24">
        <v>65</v>
      </c>
      <c r="J9" s="33">
        <v>29</v>
      </c>
      <c r="K9" s="21">
        <f t="shared" si="0"/>
        <v>1885</v>
      </c>
    </row>
    <row r="10" spans="1:17">
      <c r="A10" s="38" t="s">
        <v>70</v>
      </c>
      <c r="B10" s="37" t="s">
        <v>103</v>
      </c>
      <c r="C10" s="39"/>
      <c r="D10" s="7" t="s">
        <v>23</v>
      </c>
      <c r="E10" s="39"/>
      <c r="F10" s="36"/>
      <c r="G10" s="40"/>
      <c r="H10" s="7"/>
      <c r="I10" s="24">
        <v>22</v>
      </c>
      <c r="J10" s="33">
        <v>29</v>
      </c>
      <c r="K10" s="21">
        <f t="shared" si="0"/>
        <v>638</v>
      </c>
    </row>
    <row r="11" spans="1:17">
      <c r="A11" s="38" t="s">
        <v>72</v>
      </c>
      <c r="B11" s="37" t="s">
        <v>115</v>
      </c>
      <c r="C11" s="39"/>
      <c r="D11" s="41"/>
      <c r="E11" s="39"/>
      <c r="F11" s="7" t="s">
        <v>23</v>
      </c>
      <c r="G11" s="40"/>
      <c r="H11" s="7"/>
      <c r="I11" s="24">
        <v>43</v>
      </c>
      <c r="J11" s="33">
        <v>30</v>
      </c>
      <c r="K11" s="21">
        <f t="shared" si="0"/>
        <v>1290</v>
      </c>
    </row>
    <row r="12" spans="1:17">
      <c r="A12" s="38" t="s">
        <v>73</v>
      </c>
      <c r="B12" s="37" t="s">
        <v>100</v>
      </c>
      <c r="C12" s="39"/>
      <c r="D12" s="41"/>
      <c r="E12" s="39"/>
      <c r="F12" s="7" t="s">
        <v>23</v>
      </c>
      <c r="G12" s="40"/>
      <c r="H12" s="7"/>
      <c r="I12" s="24">
        <v>59</v>
      </c>
      <c r="J12" s="33">
        <v>30</v>
      </c>
      <c r="K12" s="21">
        <f t="shared" si="0"/>
        <v>1770</v>
      </c>
    </row>
    <row r="13" spans="1:17">
      <c r="A13" s="38" t="s">
        <v>74</v>
      </c>
      <c r="B13" s="37" t="s">
        <v>101</v>
      </c>
      <c r="C13" s="39"/>
      <c r="D13" s="7" t="s">
        <v>23</v>
      </c>
      <c r="E13" s="39"/>
      <c r="F13" s="36"/>
      <c r="G13" s="40"/>
      <c r="H13" s="7"/>
      <c r="I13" s="24">
        <v>2</v>
      </c>
      <c r="J13" s="33">
        <v>69</v>
      </c>
      <c r="K13" s="21">
        <f t="shared" si="0"/>
        <v>138</v>
      </c>
    </row>
    <row r="14" spans="1:17" ht="28">
      <c r="A14" s="38" t="s">
        <v>75</v>
      </c>
      <c r="B14" s="37" t="s">
        <v>104</v>
      </c>
      <c r="C14" s="39"/>
      <c r="D14" s="7" t="s">
        <v>23</v>
      </c>
      <c r="E14" s="39"/>
      <c r="F14" s="36"/>
      <c r="G14" s="40"/>
      <c r="H14" s="7"/>
      <c r="I14" s="24">
        <v>4</v>
      </c>
      <c r="J14" s="33">
        <v>8</v>
      </c>
      <c r="K14" s="21">
        <f t="shared" si="0"/>
        <v>32</v>
      </c>
    </row>
    <row r="15" spans="1:17" ht="28">
      <c r="A15" s="38" t="s">
        <v>76</v>
      </c>
      <c r="B15" s="37" t="s">
        <v>105</v>
      </c>
      <c r="C15" s="39"/>
      <c r="D15" s="7" t="s">
        <v>23</v>
      </c>
      <c r="E15" s="39"/>
      <c r="F15" s="36"/>
      <c r="G15" s="40"/>
      <c r="H15" s="7"/>
      <c r="I15" s="24">
        <v>33</v>
      </c>
      <c r="J15" s="33">
        <v>8</v>
      </c>
      <c r="K15" s="21">
        <f t="shared" si="0"/>
        <v>264</v>
      </c>
    </row>
    <row r="16" spans="1:17">
      <c r="A16" s="38" t="s">
        <v>77</v>
      </c>
      <c r="B16" s="37" t="s">
        <v>98</v>
      </c>
      <c r="C16" s="39"/>
      <c r="D16" s="7" t="s">
        <v>23</v>
      </c>
      <c r="E16" s="39"/>
      <c r="F16" s="36"/>
      <c r="G16" s="40"/>
      <c r="H16" s="7"/>
      <c r="I16" s="24">
        <v>14</v>
      </c>
      <c r="J16" s="33">
        <v>36</v>
      </c>
      <c r="K16" s="21">
        <f t="shared" si="0"/>
        <v>504</v>
      </c>
    </row>
    <row r="17" spans="1:17" ht="28">
      <c r="A17" s="38" t="s">
        <v>78</v>
      </c>
      <c r="B17" s="37" t="s">
        <v>106</v>
      </c>
      <c r="C17" s="39"/>
      <c r="D17" s="7" t="s">
        <v>23</v>
      </c>
      <c r="E17" s="39"/>
      <c r="F17" s="36"/>
      <c r="G17" s="40"/>
      <c r="H17" s="7"/>
      <c r="I17" s="24">
        <v>38</v>
      </c>
      <c r="J17" s="33">
        <v>8</v>
      </c>
      <c r="K17" s="21">
        <f t="shared" si="0"/>
        <v>304</v>
      </c>
    </row>
    <row r="18" spans="1:17">
      <c r="A18" s="38" t="s">
        <v>79</v>
      </c>
      <c r="B18" s="37" t="s">
        <v>107</v>
      </c>
      <c r="C18" s="39"/>
      <c r="D18" s="7" t="s">
        <v>23</v>
      </c>
      <c r="E18" s="39"/>
      <c r="F18" s="36"/>
      <c r="G18" s="40"/>
      <c r="H18" s="7"/>
      <c r="I18" s="24">
        <v>25</v>
      </c>
      <c r="J18" s="33">
        <v>56</v>
      </c>
      <c r="K18" s="21">
        <f t="shared" si="0"/>
        <v>1400</v>
      </c>
      <c r="M18" s="32"/>
      <c r="Q18" s="30"/>
    </row>
    <row r="19" spans="1:17" ht="28">
      <c r="A19" s="38" t="s">
        <v>116</v>
      </c>
      <c r="B19" s="37" t="s">
        <v>117</v>
      </c>
      <c r="C19" s="39"/>
      <c r="D19" s="7" t="s">
        <v>23</v>
      </c>
      <c r="E19" s="39"/>
      <c r="F19" s="36"/>
      <c r="G19" s="40"/>
      <c r="H19" s="7"/>
      <c r="I19" s="24">
        <v>77</v>
      </c>
      <c r="J19" s="33">
        <v>28</v>
      </c>
      <c r="K19" s="21">
        <f t="shared" si="0"/>
        <v>2156</v>
      </c>
      <c r="M19" s="35"/>
      <c r="N19" s="30"/>
      <c r="O19" s="30"/>
      <c r="P19" s="30"/>
      <c r="Q19" s="30"/>
    </row>
    <row r="20" spans="1:17">
      <c r="A20" s="12" t="s">
        <v>9</v>
      </c>
      <c r="I20" s="25"/>
      <c r="J20" s="26"/>
      <c r="K20" s="21">
        <f>SUM(K5:K19)</f>
        <v>18972</v>
      </c>
    </row>
    <row r="21" spans="1:17">
      <c r="A21" s="12"/>
      <c r="I21" s="25"/>
      <c r="J21" s="26"/>
      <c r="K21" s="27"/>
    </row>
    <row r="22" spans="1:17">
      <c r="A22" s="12"/>
      <c r="I22" s="25"/>
      <c r="J22" s="26"/>
      <c r="K22" s="27"/>
    </row>
    <row r="23" spans="1:17">
      <c r="I23" s="10"/>
      <c r="J23" s="10"/>
      <c r="K23" s="10"/>
    </row>
  </sheetData>
  <mergeCells count="7">
    <mergeCell ref="A2:K2"/>
    <mergeCell ref="C3:H3"/>
    <mergeCell ref="B3:B4"/>
    <mergeCell ref="A3:A4"/>
    <mergeCell ref="I3:I4"/>
    <mergeCell ref="J3:J4"/>
    <mergeCell ref="K3:K4"/>
  </mergeCells>
  <phoneticPr fontId="4" type="noConversion"/>
  <pageMargins left="0.7" right="0.7" top="0.75" bottom="0.75" header="0.3" footer="0.3"/>
  <headerFooter>
    <oddHeader>&amp;CColumbia University - Studebaker Hall 2nd Floor
615 West 131st St. New York, NY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7"/>
  <sheetViews>
    <sheetView zoomScale="125" zoomScaleNormal="75" zoomScalePageLayoutView="75" workbookViewId="0">
      <selection activeCell="A8" sqref="A8:XFD8"/>
    </sheetView>
  </sheetViews>
  <sheetFormatPr baseColWidth="10" defaultColWidth="8.83203125" defaultRowHeight="14" x14ac:dyDescent="0"/>
  <cols>
    <col min="1" max="1" width="15.5" customWidth="1"/>
    <col min="2" max="2" width="38.1640625" customWidth="1"/>
    <col min="3" max="5" width="3.6640625" customWidth="1"/>
    <col min="6" max="6" width="10.83203125" customWidth="1"/>
    <col min="7" max="7" width="10.83203125" style="11" customWidth="1"/>
    <col min="8" max="8" width="10.83203125" customWidth="1"/>
    <col min="9" max="9" width="10.1640625" customWidth="1"/>
    <col min="10" max="10" width="9.33203125" bestFit="1" customWidth="1"/>
  </cols>
  <sheetData>
    <row r="2" spans="1:12">
      <c r="A2" s="51" t="s">
        <v>24</v>
      </c>
      <c r="B2" s="51"/>
      <c r="C2" s="51"/>
      <c r="D2" s="51"/>
      <c r="E2" s="51"/>
      <c r="F2" s="51"/>
      <c r="G2" s="51"/>
      <c r="H2" s="51"/>
      <c r="I2" s="51"/>
      <c r="J2" s="51"/>
    </row>
    <row r="3" spans="1:12" ht="20.25" customHeight="1">
      <c r="A3" s="56" t="s">
        <v>25</v>
      </c>
      <c r="B3" s="57" t="s">
        <v>26</v>
      </c>
      <c r="C3" s="52" t="s">
        <v>13</v>
      </c>
      <c r="D3" s="52"/>
      <c r="E3" s="52"/>
      <c r="F3" s="57" t="s">
        <v>30</v>
      </c>
      <c r="G3" s="58" t="s">
        <v>31</v>
      </c>
      <c r="H3" s="57" t="s">
        <v>32</v>
      </c>
      <c r="I3" s="57" t="s">
        <v>33</v>
      </c>
      <c r="J3" s="57" t="s">
        <v>34</v>
      </c>
    </row>
    <row r="4" spans="1:12" ht="77">
      <c r="A4" s="56"/>
      <c r="B4" s="56"/>
      <c r="C4" s="2" t="s">
        <v>27</v>
      </c>
      <c r="D4" s="3" t="s">
        <v>28</v>
      </c>
      <c r="E4" s="2" t="s">
        <v>29</v>
      </c>
      <c r="F4" s="56"/>
      <c r="G4" s="59"/>
      <c r="H4" s="56"/>
      <c r="I4" s="56"/>
      <c r="J4" s="56"/>
    </row>
    <row r="5" spans="1:12">
      <c r="A5" s="1" t="s">
        <v>108</v>
      </c>
      <c r="B5" s="20" t="s">
        <v>38</v>
      </c>
      <c r="C5" s="6" t="s">
        <v>23</v>
      </c>
      <c r="D5" s="8"/>
      <c r="E5" s="6"/>
      <c r="F5" s="21">
        <f>1204+173</f>
        <v>1377</v>
      </c>
      <c r="G5" s="15">
        <v>1</v>
      </c>
      <c r="H5" s="18">
        <f t="shared" ref="H5:H15" si="0">F5*G5</f>
        <v>1377</v>
      </c>
      <c r="I5" s="47" t="s">
        <v>111</v>
      </c>
      <c r="J5" s="18">
        <v>832</v>
      </c>
      <c r="L5" s="14"/>
    </row>
    <row r="6" spans="1:12">
      <c r="A6" s="1"/>
      <c r="B6" s="1"/>
      <c r="C6" s="6" t="s">
        <v>23</v>
      </c>
      <c r="D6" s="9"/>
      <c r="E6" s="6"/>
      <c r="F6" s="18">
        <v>0</v>
      </c>
      <c r="G6" s="15">
        <v>1</v>
      </c>
      <c r="H6" s="18">
        <f t="shared" si="0"/>
        <v>0</v>
      </c>
      <c r="I6" s="8" t="s">
        <v>110</v>
      </c>
      <c r="J6" s="18">
        <v>540</v>
      </c>
    </row>
    <row r="7" spans="1:12">
      <c r="A7" s="1"/>
      <c r="B7" s="1" t="s">
        <v>37</v>
      </c>
      <c r="C7" s="6" t="s">
        <v>23</v>
      </c>
      <c r="D7" s="9"/>
      <c r="E7" s="6"/>
      <c r="F7" s="21">
        <v>11519</v>
      </c>
      <c r="G7" s="15">
        <v>1</v>
      </c>
      <c r="H7" s="18">
        <f t="shared" si="0"/>
        <v>11519</v>
      </c>
      <c r="I7" s="8" t="s">
        <v>112</v>
      </c>
      <c r="J7" s="18">
        <v>696</v>
      </c>
      <c r="L7" s="14"/>
    </row>
    <row r="8" spans="1:12">
      <c r="A8" s="1"/>
      <c r="B8" s="1"/>
      <c r="C8" s="6"/>
      <c r="D8" s="9"/>
      <c r="E8" s="6"/>
      <c r="F8" s="21">
        <v>0</v>
      </c>
      <c r="G8" s="15">
        <v>1</v>
      </c>
      <c r="H8" s="18">
        <v>0</v>
      </c>
      <c r="I8" s="47" t="s">
        <v>109</v>
      </c>
      <c r="J8" s="18">
        <v>92</v>
      </c>
      <c r="L8" s="14"/>
    </row>
    <row r="9" spans="1:12">
      <c r="A9" s="1"/>
      <c r="B9" s="1"/>
      <c r="C9" s="6" t="s">
        <v>23</v>
      </c>
      <c r="D9" s="9"/>
      <c r="E9" s="6"/>
      <c r="F9" s="18">
        <v>0</v>
      </c>
      <c r="G9" s="15">
        <v>1</v>
      </c>
      <c r="H9" s="18">
        <f t="shared" si="0"/>
        <v>0</v>
      </c>
      <c r="I9" s="8" t="s">
        <v>113</v>
      </c>
      <c r="J9" s="18">
        <v>600</v>
      </c>
      <c r="L9" s="14"/>
    </row>
    <row r="10" spans="1:12">
      <c r="A10" s="1"/>
      <c r="B10" s="1"/>
      <c r="C10" s="6" t="s">
        <v>23</v>
      </c>
      <c r="D10" s="9"/>
      <c r="E10" s="6"/>
      <c r="F10" s="18">
        <v>0</v>
      </c>
      <c r="G10" s="15">
        <v>1</v>
      </c>
      <c r="H10" s="18">
        <f t="shared" si="0"/>
        <v>0</v>
      </c>
      <c r="I10" s="8" t="s">
        <v>110</v>
      </c>
      <c r="J10" s="18">
        <v>750</v>
      </c>
      <c r="L10" s="14"/>
    </row>
    <row r="11" spans="1:12">
      <c r="A11" s="1"/>
      <c r="B11" s="1"/>
      <c r="C11" s="6" t="s">
        <v>23</v>
      </c>
      <c r="D11" s="9"/>
      <c r="E11" s="6"/>
      <c r="F11" s="18">
        <v>0</v>
      </c>
      <c r="G11" s="15">
        <v>1</v>
      </c>
      <c r="H11" s="18">
        <f t="shared" ref="H11" si="1">F11*G11</f>
        <v>0</v>
      </c>
      <c r="I11" s="8" t="s">
        <v>119</v>
      </c>
      <c r="J11" s="18">
        <v>493</v>
      </c>
      <c r="L11" s="14"/>
    </row>
    <row r="12" spans="1:12">
      <c r="A12" s="1"/>
      <c r="B12" s="20" t="s">
        <v>44</v>
      </c>
      <c r="C12" s="6" t="s">
        <v>23</v>
      </c>
      <c r="D12" s="9"/>
      <c r="E12" s="6"/>
      <c r="F12" s="21">
        <v>1180</v>
      </c>
      <c r="G12" s="15">
        <v>1</v>
      </c>
      <c r="H12" s="18">
        <f t="shared" si="0"/>
        <v>1180</v>
      </c>
      <c r="I12" s="8" t="s">
        <v>112</v>
      </c>
      <c r="J12" s="18">
        <v>290</v>
      </c>
      <c r="L12" s="14"/>
    </row>
    <row r="13" spans="1:12">
      <c r="A13" s="1"/>
      <c r="B13" s="20" t="s">
        <v>45</v>
      </c>
      <c r="C13" s="6" t="s">
        <v>23</v>
      </c>
      <c r="D13" s="9"/>
      <c r="E13" s="6"/>
      <c r="F13" s="21">
        <v>500</v>
      </c>
      <c r="G13" s="15">
        <v>1</v>
      </c>
      <c r="H13" s="18">
        <f t="shared" si="0"/>
        <v>500</v>
      </c>
      <c r="I13" s="8" t="s">
        <v>112</v>
      </c>
      <c r="J13" s="18">
        <v>174</v>
      </c>
    </row>
    <row r="14" spans="1:12">
      <c r="A14" s="1"/>
      <c r="B14" s="20" t="s">
        <v>46</v>
      </c>
      <c r="C14" s="6" t="s">
        <v>23</v>
      </c>
      <c r="D14" s="9"/>
      <c r="E14" s="6"/>
      <c r="F14" s="21">
        <v>336</v>
      </c>
      <c r="G14" s="15">
        <v>1</v>
      </c>
      <c r="H14" s="18">
        <f t="shared" si="0"/>
        <v>336</v>
      </c>
      <c r="I14" s="8" t="s">
        <v>112</v>
      </c>
      <c r="J14" s="18">
        <v>87</v>
      </c>
    </row>
    <row r="15" spans="1:12">
      <c r="A15" s="1"/>
      <c r="B15" s="20" t="s">
        <v>47</v>
      </c>
      <c r="C15" s="6" t="s">
        <v>23</v>
      </c>
      <c r="D15" s="9"/>
      <c r="E15" s="6"/>
      <c r="F15" s="21">
        <v>457</v>
      </c>
      <c r="G15" s="15">
        <v>1</v>
      </c>
      <c r="H15" s="18">
        <f t="shared" si="0"/>
        <v>457</v>
      </c>
      <c r="I15" s="8" t="s">
        <v>112</v>
      </c>
      <c r="J15" s="18">
        <v>290</v>
      </c>
    </row>
    <row r="16" spans="1:12">
      <c r="A16" s="1"/>
      <c r="B16" s="1"/>
      <c r="C16" s="6"/>
      <c r="D16" s="45"/>
      <c r="E16" s="6"/>
      <c r="F16" s="18"/>
      <c r="G16" s="15"/>
      <c r="H16" s="18"/>
      <c r="I16" s="8"/>
      <c r="J16" s="18"/>
    </row>
    <row r="17" spans="1:10">
      <c r="A17" s="12"/>
      <c r="F17" s="16"/>
      <c r="G17" s="17"/>
      <c r="H17" s="19"/>
      <c r="I17" s="16"/>
      <c r="J17" s="18">
        <f>SUM(J5:J16)</f>
        <v>4844</v>
      </c>
    </row>
  </sheetData>
  <mergeCells count="9">
    <mergeCell ref="A2:J2"/>
    <mergeCell ref="A3:A4"/>
    <mergeCell ref="B3:B4"/>
    <mergeCell ref="C3:E3"/>
    <mergeCell ref="F3:F4"/>
    <mergeCell ref="I3:I4"/>
    <mergeCell ref="J3:J4"/>
    <mergeCell ref="H3:H4"/>
    <mergeCell ref="G3:G4"/>
  </mergeCells>
  <phoneticPr fontId="4" type="noConversion"/>
  <pageMargins left="0.7" right="0.7" top="0.75" bottom="0.75" header="0.3" footer="0.3"/>
  <headerFooter>
    <oddHeader>&amp;CColumbia University - Studebaker Hall 2nd Floor
615 West 131st St. New York, NY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topLeftCell="A17" zoomScale="125" workbookViewId="0">
      <selection activeCell="A7" sqref="A7:XFD7"/>
    </sheetView>
  </sheetViews>
  <sheetFormatPr baseColWidth="10" defaultColWidth="8.83203125" defaultRowHeight="14" x14ac:dyDescent="0"/>
  <cols>
    <col min="2" max="2" width="60.5" customWidth="1"/>
    <col min="3" max="8" width="3.6640625" customWidth="1"/>
    <col min="9" max="9" width="10.83203125" customWidth="1"/>
    <col min="10" max="10" width="10.1640625" customWidth="1"/>
  </cols>
  <sheetData>
    <row r="2" spans="1:11">
      <c r="A2" s="51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0.25" customHeight="1">
      <c r="A3" s="54" t="s">
        <v>11</v>
      </c>
      <c r="B3" s="53" t="s">
        <v>12</v>
      </c>
      <c r="C3" s="52" t="s">
        <v>13</v>
      </c>
      <c r="D3" s="52"/>
      <c r="E3" s="52"/>
      <c r="F3" s="52"/>
      <c r="G3" s="52"/>
      <c r="H3" s="52"/>
      <c r="I3" s="53" t="s">
        <v>20</v>
      </c>
      <c r="J3" s="53" t="s">
        <v>21</v>
      </c>
      <c r="K3" s="53" t="s">
        <v>22</v>
      </c>
    </row>
    <row r="4" spans="1:11" ht="89">
      <c r="A4" s="54"/>
      <c r="B4" s="54"/>
      <c r="C4" s="2" t="s">
        <v>14</v>
      </c>
      <c r="D4" s="3" t="s">
        <v>15</v>
      </c>
      <c r="E4" s="2" t="s">
        <v>16</v>
      </c>
      <c r="F4" s="3" t="s">
        <v>17</v>
      </c>
      <c r="G4" s="4" t="s">
        <v>18</v>
      </c>
      <c r="H4" s="5" t="s">
        <v>19</v>
      </c>
      <c r="I4" s="54"/>
      <c r="J4" s="54"/>
      <c r="K4" s="54"/>
    </row>
    <row r="5" spans="1:11">
      <c r="A5" s="22"/>
      <c r="B5" s="1"/>
      <c r="C5" s="39"/>
      <c r="D5" s="7"/>
      <c r="E5" s="39"/>
      <c r="F5" s="7"/>
      <c r="G5" s="39"/>
      <c r="H5" s="7"/>
      <c r="I5" s="1">
        <v>0</v>
      </c>
      <c r="J5" s="13">
        <v>1</v>
      </c>
      <c r="K5" s="13">
        <f t="shared" ref="K5:K13" si="0">I5*J5</f>
        <v>0</v>
      </c>
    </row>
    <row r="6" spans="1:11" ht="28">
      <c r="A6" s="38" t="s">
        <v>94</v>
      </c>
      <c r="B6" s="23" t="s">
        <v>96</v>
      </c>
      <c r="C6" s="39"/>
      <c r="D6" s="7" t="s">
        <v>23</v>
      </c>
      <c r="E6" s="39"/>
      <c r="F6" s="7"/>
      <c r="G6" s="39"/>
      <c r="H6" s="7"/>
      <c r="I6" s="24">
        <v>3</v>
      </c>
      <c r="J6" s="21">
        <v>21</v>
      </c>
      <c r="K6" s="21">
        <f t="shared" si="0"/>
        <v>63</v>
      </c>
    </row>
    <row r="7" spans="1:11" ht="28">
      <c r="A7" s="38" t="s">
        <v>95</v>
      </c>
      <c r="B7" s="23" t="s">
        <v>97</v>
      </c>
      <c r="C7" s="39"/>
      <c r="D7" s="7" t="s">
        <v>23</v>
      </c>
      <c r="E7" s="39"/>
      <c r="F7" s="7"/>
      <c r="G7" s="39"/>
      <c r="H7" s="7"/>
      <c r="I7" s="24">
        <v>1</v>
      </c>
      <c r="J7" s="21">
        <v>29</v>
      </c>
      <c r="K7" s="21">
        <f t="shared" si="0"/>
        <v>29</v>
      </c>
    </row>
    <row r="8" spans="1:11">
      <c r="A8" s="38" t="s">
        <v>69</v>
      </c>
      <c r="B8" s="23" t="s">
        <v>102</v>
      </c>
      <c r="C8" s="39"/>
      <c r="D8" s="7" t="s">
        <v>23</v>
      </c>
      <c r="E8" s="39"/>
      <c r="F8" s="7"/>
      <c r="G8" s="39"/>
      <c r="H8" s="7"/>
      <c r="I8" s="24">
        <v>17</v>
      </c>
      <c r="J8" s="21">
        <v>29</v>
      </c>
      <c r="K8" s="21">
        <f t="shared" ref="K8" si="1">I8*J8</f>
        <v>493</v>
      </c>
    </row>
    <row r="9" spans="1:11">
      <c r="A9" s="22" t="s">
        <v>70</v>
      </c>
      <c r="B9" s="23" t="s">
        <v>103</v>
      </c>
      <c r="C9" s="39"/>
      <c r="D9" s="41" t="s">
        <v>23</v>
      </c>
      <c r="E9" s="39"/>
      <c r="F9" s="7"/>
      <c r="G9" s="39"/>
      <c r="H9" s="7"/>
      <c r="I9" s="1">
        <v>53</v>
      </c>
      <c r="J9" s="13">
        <v>29</v>
      </c>
      <c r="K9" s="13">
        <f t="shared" si="0"/>
        <v>1537</v>
      </c>
    </row>
    <row r="10" spans="1:11">
      <c r="A10" s="22" t="s">
        <v>71</v>
      </c>
      <c r="B10" s="23" t="s">
        <v>99</v>
      </c>
      <c r="C10" s="39" t="s">
        <v>23</v>
      </c>
      <c r="D10" s="41"/>
      <c r="E10" s="39"/>
      <c r="F10" s="7"/>
      <c r="G10" s="39"/>
      <c r="H10" s="7"/>
      <c r="I10" s="1">
        <v>4</v>
      </c>
      <c r="J10" s="13">
        <v>150</v>
      </c>
      <c r="K10" s="13">
        <f t="shared" si="0"/>
        <v>600</v>
      </c>
    </row>
    <row r="11" spans="1:11">
      <c r="A11" s="22" t="s">
        <v>72</v>
      </c>
      <c r="B11" s="23" t="s">
        <v>114</v>
      </c>
      <c r="C11" s="39"/>
      <c r="D11" s="41"/>
      <c r="E11" s="39"/>
      <c r="F11" s="7" t="s">
        <v>23</v>
      </c>
      <c r="G11" s="39"/>
      <c r="H11" s="7"/>
      <c r="I11" s="1">
        <v>43</v>
      </c>
      <c r="J11" s="13">
        <v>30</v>
      </c>
      <c r="K11" s="13">
        <f t="shared" si="0"/>
        <v>1290</v>
      </c>
    </row>
    <row r="12" spans="1:11" ht="28">
      <c r="A12" s="22" t="s">
        <v>75</v>
      </c>
      <c r="B12" s="23" t="s">
        <v>104</v>
      </c>
      <c r="C12" s="39"/>
      <c r="D12" s="41" t="s">
        <v>23</v>
      </c>
      <c r="E12" s="39"/>
      <c r="F12" s="7"/>
      <c r="G12" s="39"/>
      <c r="H12" s="7"/>
      <c r="I12" s="1">
        <v>104</v>
      </c>
      <c r="J12" s="13">
        <v>8</v>
      </c>
      <c r="K12" s="13">
        <f t="shared" si="0"/>
        <v>832</v>
      </c>
    </row>
    <row r="13" spans="1:11">
      <c r="A13" s="22"/>
      <c r="B13" s="1"/>
      <c r="C13" s="39"/>
      <c r="D13" s="7"/>
      <c r="E13" s="39"/>
      <c r="F13" s="7"/>
      <c r="G13" s="39"/>
      <c r="H13" s="7"/>
      <c r="I13" s="1">
        <v>0</v>
      </c>
      <c r="J13" s="13">
        <v>1</v>
      </c>
      <c r="K13" s="13">
        <f t="shared" si="0"/>
        <v>0</v>
      </c>
    </row>
    <row r="14" spans="1:11">
      <c r="A14" s="12" t="s">
        <v>9</v>
      </c>
      <c r="J14" s="14"/>
      <c r="K14" s="13">
        <f>SUM(K5:K13)</f>
        <v>4844</v>
      </c>
    </row>
    <row r="16" spans="1:11">
      <c r="K16" s="50"/>
    </row>
  </sheetData>
  <mergeCells count="7">
    <mergeCell ref="A2:K2"/>
    <mergeCell ref="A3:A4"/>
    <mergeCell ref="B3:B4"/>
    <mergeCell ref="C3:H3"/>
    <mergeCell ref="I3:I4"/>
    <mergeCell ref="J3:J4"/>
    <mergeCell ref="K3:K4"/>
  </mergeCells>
  <phoneticPr fontId="4" type="noConversion"/>
  <pageMargins left="0.7" right="0.7" top="0.75" bottom="0.75" header="0.3" footer="0.3"/>
  <headerFooter>
    <oddHeader>&amp;CColumbia University - Studebaker Hall 2nd Floor
615 West 131st St. New York, NY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Lighting power allowance</vt:lpstr>
      <vt:lpstr>Connected Lighting Power</vt:lpstr>
      <vt:lpstr>Additional Lighting Power Allow</vt:lpstr>
      <vt:lpstr>Additional Interior Connected L</vt:lpstr>
    </vt:vector>
  </TitlesOfParts>
  <Company>Syska Hennessy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alama</dc:creator>
  <cp:lastModifiedBy>Jessica Esposito</cp:lastModifiedBy>
  <cp:lastPrinted>2011-05-19T21:36:13Z</cp:lastPrinted>
  <dcterms:created xsi:type="dcterms:W3CDTF">2009-06-15T17:50:39Z</dcterms:created>
  <dcterms:modified xsi:type="dcterms:W3CDTF">2012-04-03T21:08:22Z</dcterms:modified>
</cp:coreProperties>
</file>